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igler\OneDrive - PSMFC\Desktop\"/>
    </mc:Choice>
  </mc:AlternateContent>
  <xr:revisionPtr revIDLastSave="0" documentId="13_ncr:1_{79563161-12B3-41AB-AA3A-7CF5783852AE}" xr6:coauthVersionLast="36" xr6:coauthVersionMax="47" xr10:uidLastSave="{00000000-0000-0000-0000-000000000000}"/>
  <bookViews>
    <workbookView xWindow="0" yWindow="0" windowWidth="24405" windowHeight="10695" xr2:uid="{32084787-8649-45E6-A981-66CF44F3B22C}"/>
  </bookViews>
  <sheets>
    <sheet name="January" sheetId="3" r:id="rId1"/>
    <sheet name="February" sheetId="1" r:id="rId2"/>
    <sheet name="March " sheetId="5" r:id="rId3"/>
    <sheet name="April " sheetId="6" r:id="rId4"/>
    <sheet name="May " sheetId="7" r:id="rId5"/>
    <sheet name="June" sheetId="8" r:id="rId6"/>
    <sheet name="July " sheetId="9" r:id="rId7"/>
    <sheet name="August" sheetId="10" r:id="rId8"/>
    <sheet name="September" sheetId="11" r:id="rId9"/>
    <sheet name="October" sheetId="12" r:id="rId10"/>
    <sheet name="November" sheetId="13" r:id="rId11"/>
    <sheet name="December" sheetId="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7" l="1"/>
  <c r="T20" i="5"/>
  <c r="S20" i="5"/>
  <c r="R20" i="5"/>
  <c r="Q20" i="5"/>
  <c r="P20" i="5"/>
  <c r="N20" i="5"/>
  <c r="K20" i="5"/>
  <c r="J20" i="5"/>
  <c r="I20" i="5"/>
  <c r="H20" i="5"/>
  <c r="G20" i="5"/>
  <c r="T21" i="1"/>
  <c r="S21" i="1"/>
  <c r="R21" i="1"/>
  <c r="Q21" i="1"/>
  <c r="P21" i="1"/>
  <c r="N21" i="1"/>
  <c r="K21" i="1"/>
  <c r="J21" i="1"/>
  <c r="I21" i="1"/>
  <c r="H21" i="1"/>
  <c r="G21" i="1"/>
  <c r="O7" i="1"/>
  <c r="S20" i="3"/>
  <c r="R20" i="3"/>
  <c r="Q20" i="3"/>
  <c r="P20" i="3"/>
  <c r="O20" i="3"/>
  <c r="J20" i="3"/>
  <c r="I20" i="3"/>
  <c r="H20" i="3"/>
  <c r="G20" i="3"/>
  <c r="F20" i="3"/>
  <c r="O8" i="2" l="1"/>
  <c r="O9" i="2"/>
  <c r="O10" i="2"/>
  <c r="O13" i="2"/>
  <c r="O14" i="2"/>
  <c r="O16" i="2"/>
  <c r="O17" i="2"/>
  <c r="O18" i="2"/>
  <c r="O19" i="2"/>
  <c r="O20" i="2"/>
  <c r="O21" i="2"/>
  <c r="O7" i="2"/>
  <c r="O9" i="13"/>
  <c r="O10" i="13"/>
  <c r="O11" i="13"/>
  <c r="O12" i="13"/>
  <c r="O20" i="13"/>
  <c r="O21" i="13"/>
  <c r="O9" i="12"/>
  <c r="O10" i="12"/>
  <c r="O11" i="12"/>
  <c r="O12" i="12"/>
  <c r="O13" i="12"/>
  <c r="O15" i="12"/>
  <c r="O17" i="12"/>
  <c r="O18" i="12"/>
  <c r="O19" i="12"/>
  <c r="O20" i="12"/>
  <c r="O21" i="12"/>
  <c r="O9" i="11"/>
  <c r="O10" i="11"/>
  <c r="O11" i="11"/>
  <c r="O13" i="11"/>
  <c r="O18" i="11"/>
  <c r="O19" i="11"/>
  <c r="O20" i="11"/>
  <c r="O9" i="10"/>
  <c r="O10" i="10"/>
  <c r="O11" i="10"/>
  <c r="O13" i="10"/>
  <c r="O14" i="10"/>
  <c r="O16" i="10"/>
  <c r="O17" i="10"/>
  <c r="O18" i="10"/>
  <c r="O19" i="10"/>
  <c r="O20" i="10"/>
  <c r="O8" i="9"/>
  <c r="O9" i="9"/>
  <c r="O10" i="9"/>
  <c r="O11" i="9"/>
  <c r="O12" i="9"/>
  <c r="O13" i="9"/>
  <c r="O15" i="9"/>
  <c r="O16" i="9"/>
  <c r="O22" i="9"/>
  <c r="O23" i="9"/>
  <c r="O24" i="9"/>
  <c r="O7" i="9"/>
  <c r="O9" i="8"/>
  <c r="O10" i="8"/>
  <c r="O8" i="7"/>
  <c r="O11" i="7"/>
  <c r="O12" i="7"/>
  <c r="O13" i="7"/>
  <c r="O14" i="7"/>
  <c r="O15" i="7"/>
  <c r="O16" i="7"/>
  <c r="O17" i="7"/>
  <c r="O18" i="7"/>
  <c r="O7" i="7"/>
  <c r="O7" i="6"/>
  <c r="O8" i="6"/>
  <c r="O15" i="6"/>
  <c r="O16" i="6"/>
  <c r="O17" i="6"/>
  <c r="O9" i="1"/>
  <c r="O10" i="1"/>
  <c r="O11" i="1"/>
  <c r="O12" i="1"/>
  <c r="O14" i="1"/>
  <c r="O8" i="1"/>
  <c r="L8" i="2" l="1"/>
  <c r="M8" i="2" s="1"/>
  <c r="L20" i="2"/>
  <c r="M20" i="2" s="1"/>
  <c r="L9" i="2"/>
  <c r="M9" i="2" s="1"/>
  <c r="L11" i="12"/>
  <c r="M11" i="12" s="1"/>
  <c r="L18" i="11"/>
  <c r="M18" i="11" s="1"/>
  <c r="L19" i="10"/>
  <c r="M19" i="10" s="1"/>
  <c r="L24" i="9"/>
  <c r="M24" i="9" s="1"/>
  <c r="L23" i="9"/>
  <c r="M23" i="9" s="1"/>
  <c r="L22" i="9"/>
  <c r="M22" i="9" s="1"/>
  <c r="L8" i="9"/>
  <c r="M8" i="9" s="1"/>
  <c r="L15" i="7" l="1"/>
  <c r="M15" i="7" s="1"/>
  <c r="L13" i="7"/>
  <c r="M13" i="7" s="1"/>
  <c r="T22" i="13" l="1"/>
  <c r="S22" i="13"/>
  <c r="R22" i="13"/>
  <c r="Q22" i="13"/>
  <c r="P22" i="13"/>
  <c r="N22" i="13"/>
  <c r="K22" i="13"/>
  <c r="J22" i="13"/>
  <c r="I22" i="13"/>
  <c r="H22" i="13"/>
  <c r="G22" i="13"/>
  <c r="L21" i="13"/>
  <c r="M21" i="13" s="1"/>
  <c r="L20" i="13"/>
  <c r="M20" i="13" s="1"/>
  <c r="L19" i="13"/>
  <c r="L18" i="13"/>
  <c r="L17" i="13"/>
  <c r="L16" i="13"/>
  <c r="L15" i="13"/>
  <c r="L14" i="13"/>
  <c r="L13" i="13"/>
  <c r="L12" i="13"/>
  <c r="M12" i="13" s="1"/>
  <c r="L11" i="13"/>
  <c r="M11" i="13" s="1"/>
  <c r="L10" i="13"/>
  <c r="M10" i="13" s="1"/>
  <c r="L9" i="13"/>
  <c r="M9" i="13" s="1"/>
  <c r="L8" i="13"/>
  <c r="L7" i="13"/>
  <c r="T22" i="12"/>
  <c r="S22" i="12"/>
  <c r="R22" i="12"/>
  <c r="Q22" i="12"/>
  <c r="P22" i="12"/>
  <c r="N22" i="12"/>
  <c r="K22" i="12"/>
  <c r="J22" i="12"/>
  <c r="I22" i="12"/>
  <c r="H22" i="12"/>
  <c r="G22" i="12"/>
  <c r="L21" i="12"/>
  <c r="M21" i="12" s="1"/>
  <c r="L20" i="12"/>
  <c r="M20" i="12" s="1"/>
  <c r="L19" i="12"/>
  <c r="M19" i="12" s="1"/>
  <c r="L18" i="12"/>
  <c r="M18" i="12" s="1"/>
  <c r="L17" i="12"/>
  <c r="M17" i="12" s="1"/>
  <c r="L16" i="12"/>
  <c r="L15" i="12"/>
  <c r="M15" i="12" s="1"/>
  <c r="L14" i="12"/>
  <c r="L13" i="12"/>
  <c r="M13" i="12" s="1"/>
  <c r="L12" i="12"/>
  <c r="M12" i="12" s="1"/>
  <c r="L10" i="12"/>
  <c r="M10" i="12" s="1"/>
  <c r="L9" i="12"/>
  <c r="M9" i="12" s="1"/>
  <c r="L8" i="12"/>
  <c r="L7" i="12"/>
  <c r="T21" i="11"/>
  <c r="S21" i="11"/>
  <c r="R21" i="11"/>
  <c r="Q21" i="11"/>
  <c r="P21" i="11"/>
  <c r="N21" i="11"/>
  <c r="K21" i="11"/>
  <c r="J21" i="11"/>
  <c r="I21" i="11"/>
  <c r="H21" i="11"/>
  <c r="G21" i="11"/>
  <c r="L20" i="11"/>
  <c r="M20" i="11" s="1"/>
  <c r="L19" i="11"/>
  <c r="M19" i="11" s="1"/>
  <c r="L17" i="11"/>
  <c r="L16" i="11"/>
  <c r="L15" i="11"/>
  <c r="L14" i="11"/>
  <c r="L13" i="11"/>
  <c r="M13" i="11" s="1"/>
  <c r="L12" i="11"/>
  <c r="L11" i="11"/>
  <c r="M11" i="11" s="1"/>
  <c r="L10" i="11"/>
  <c r="M10" i="11" s="1"/>
  <c r="L9" i="11"/>
  <c r="M9" i="11" s="1"/>
  <c r="L8" i="11"/>
  <c r="L7" i="11"/>
  <c r="T21" i="10"/>
  <c r="S21" i="10"/>
  <c r="R21" i="10"/>
  <c r="Q21" i="10"/>
  <c r="P21" i="10"/>
  <c r="N21" i="10"/>
  <c r="K21" i="10"/>
  <c r="J21" i="10"/>
  <c r="I21" i="10"/>
  <c r="H21" i="10"/>
  <c r="G21" i="10"/>
  <c r="L20" i="10"/>
  <c r="M20" i="10" s="1"/>
  <c r="L18" i="10"/>
  <c r="M18" i="10" s="1"/>
  <c r="L17" i="10"/>
  <c r="M17" i="10" s="1"/>
  <c r="L16" i="10"/>
  <c r="M16" i="10" s="1"/>
  <c r="L15" i="10"/>
  <c r="L14" i="10"/>
  <c r="M14" i="10" s="1"/>
  <c r="L13" i="10"/>
  <c r="M13" i="10" s="1"/>
  <c r="L12" i="10"/>
  <c r="L11" i="10"/>
  <c r="M11" i="10" s="1"/>
  <c r="L10" i="10"/>
  <c r="M10" i="10" s="1"/>
  <c r="L9" i="10"/>
  <c r="M9" i="10" s="1"/>
  <c r="L8" i="10"/>
  <c r="L7" i="10"/>
  <c r="T26" i="9"/>
  <c r="S26" i="9"/>
  <c r="R26" i="9"/>
  <c r="Q26" i="9"/>
  <c r="P26" i="9"/>
  <c r="N26" i="9"/>
  <c r="K26" i="9"/>
  <c r="J26" i="9"/>
  <c r="I26" i="9"/>
  <c r="H26" i="9"/>
  <c r="G26" i="9"/>
  <c r="L25" i="9"/>
  <c r="L21" i="9"/>
  <c r="L20" i="9"/>
  <c r="L19" i="9"/>
  <c r="L18" i="9"/>
  <c r="L17" i="9"/>
  <c r="L16" i="9"/>
  <c r="M16" i="9" s="1"/>
  <c r="L15" i="9"/>
  <c r="M15" i="9" s="1"/>
  <c r="L14" i="9"/>
  <c r="L13" i="9"/>
  <c r="M13" i="9" s="1"/>
  <c r="L12" i="9"/>
  <c r="M12" i="9" s="1"/>
  <c r="L11" i="9"/>
  <c r="M11" i="9" s="1"/>
  <c r="L10" i="9"/>
  <c r="M10" i="9" s="1"/>
  <c r="L9" i="9"/>
  <c r="M9" i="9" s="1"/>
  <c r="L7" i="9"/>
  <c r="M7" i="9" s="1"/>
  <c r="T21" i="8"/>
  <c r="S21" i="8"/>
  <c r="R21" i="8"/>
  <c r="Q21" i="8"/>
  <c r="P21" i="8"/>
  <c r="N21" i="8"/>
  <c r="K21" i="8"/>
  <c r="J21" i="8"/>
  <c r="I21" i="8"/>
  <c r="H21" i="8"/>
  <c r="G21" i="8"/>
  <c r="L20" i="8"/>
  <c r="L19" i="8"/>
  <c r="L18" i="8"/>
  <c r="L17" i="8"/>
  <c r="L16" i="8"/>
  <c r="L15" i="8"/>
  <c r="L14" i="8"/>
  <c r="L13" i="8"/>
  <c r="L12" i="8"/>
  <c r="L11" i="8"/>
  <c r="L10" i="8"/>
  <c r="M10" i="8" s="1"/>
  <c r="L9" i="8"/>
  <c r="M9" i="8" s="1"/>
  <c r="L8" i="8"/>
  <c r="L7" i="8"/>
  <c r="T21" i="7"/>
  <c r="S21" i="7"/>
  <c r="R21" i="7"/>
  <c r="Q21" i="7"/>
  <c r="P21" i="7"/>
  <c r="N21" i="7"/>
  <c r="K21" i="7"/>
  <c r="J21" i="7"/>
  <c r="I21" i="7"/>
  <c r="H21" i="7"/>
  <c r="G21" i="7"/>
  <c r="L20" i="7"/>
  <c r="L19" i="7"/>
  <c r="L18" i="7"/>
  <c r="M18" i="7" s="1"/>
  <c r="L17" i="7"/>
  <c r="M17" i="7" s="1"/>
  <c r="L16" i="7"/>
  <c r="M16" i="7" s="1"/>
  <c r="L14" i="7"/>
  <c r="M14" i="7" s="1"/>
  <c r="L12" i="7"/>
  <c r="M12" i="7" s="1"/>
  <c r="L11" i="7"/>
  <c r="M11" i="7" s="1"/>
  <c r="L10" i="7"/>
  <c r="L9" i="7"/>
  <c r="M9" i="7" s="1"/>
  <c r="L8" i="7"/>
  <c r="M8" i="7" s="1"/>
  <c r="L7" i="7"/>
  <c r="M7" i="7" s="1"/>
  <c r="T20" i="6"/>
  <c r="S20" i="6"/>
  <c r="R20" i="6"/>
  <c r="Q20" i="6"/>
  <c r="P20" i="6"/>
  <c r="N20" i="6"/>
  <c r="K20" i="6"/>
  <c r="J20" i="6"/>
  <c r="I20" i="6"/>
  <c r="H20" i="6"/>
  <c r="G20" i="6"/>
  <c r="L19" i="6"/>
  <c r="L18" i="6"/>
  <c r="L17" i="6"/>
  <c r="M17" i="6" s="1"/>
  <c r="L16" i="6"/>
  <c r="M16" i="6" s="1"/>
  <c r="L15" i="6"/>
  <c r="M15" i="6" s="1"/>
  <c r="L14" i="6"/>
  <c r="L13" i="6"/>
  <c r="L12" i="6"/>
  <c r="L11" i="6"/>
  <c r="L10" i="6"/>
  <c r="L9" i="6"/>
  <c r="L8" i="6"/>
  <c r="M8" i="6" s="1"/>
  <c r="L7" i="6"/>
  <c r="M7" i="6" s="1"/>
  <c r="L22" i="2"/>
  <c r="L21" i="2"/>
  <c r="M21" i="2" s="1"/>
  <c r="L19" i="2"/>
  <c r="M19" i="2" s="1"/>
  <c r="L18" i="2"/>
  <c r="M18" i="2" s="1"/>
  <c r="L17" i="2"/>
  <c r="M17" i="2" s="1"/>
  <c r="L16" i="2"/>
  <c r="M16" i="2" s="1"/>
  <c r="L15" i="2"/>
  <c r="L14" i="2"/>
  <c r="M14" i="2" s="1"/>
  <c r="L13" i="2"/>
  <c r="M13" i="2" s="1"/>
  <c r="L12" i="2"/>
  <c r="L11" i="2"/>
  <c r="L10" i="2"/>
  <c r="M10" i="2" s="1"/>
  <c r="L7" i="2"/>
  <c r="M7" i="2" s="1"/>
  <c r="T23" i="2"/>
  <c r="S23" i="2"/>
  <c r="R23" i="2"/>
  <c r="Q23" i="2"/>
  <c r="P23" i="2"/>
  <c r="N23" i="2"/>
  <c r="K23" i="2"/>
  <c r="J23" i="2"/>
  <c r="I23" i="2"/>
  <c r="H23" i="2"/>
  <c r="G23" i="2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20" i="5" l="1"/>
  <c r="L20" i="6"/>
  <c r="L22" i="13"/>
  <c r="L22" i="12"/>
  <c r="L21" i="11"/>
  <c r="L21" i="10"/>
  <c r="L26" i="9"/>
  <c r="L21" i="8"/>
  <c r="L21" i="7"/>
  <c r="K19" i="3" l="1"/>
  <c r="K18" i="3"/>
  <c r="K17" i="3"/>
  <c r="K16" i="3"/>
  <c r="K15" i="3"/>
  <c r="K14" i="3"/>
  <c r="K13" i="3"/>
  <c r="K12" i="3"/>
  <c r="K11" i="3"/>
  <c r="K10" i="3"/>
  <c r="K9" i="3"/>
  <c r="K8" i="3"/>
  <c r="K7" i="3"/>
  <c r="M20" i="3" l="1"/>
  <c r="K20" i="3"/>
  <c r="L23" i="2"/>
  <c r="L21" i="1" l="1"/>
  <c r="L20" i="1" l="1"/>
  <c r="L19" i="1"/>
  <c r="L18" i="1"/>
  <c r="L17" i="1"/>
  <c r="L16" i="1"/>
  <c r="L15" i="1"/>
  <c r="L14" i="1"/>
  <c r="M14" i="1" s="1"/>
  <c r="L13" i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</calcChain>
</file>

<file path=xl/sharedStrings.xml><?xml version="1.0" encoding="utf-8"?>
<sst xmlns="http://schemas.openxmlformats.org/spreadsheetml/2006/main" count="991" uniqueCount="139">
  <si>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</si>
  <si>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</si>
  <si>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</si>
  <si>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</si>
  <si>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</si>
  <si>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</si>
  <si>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</si>
  <si>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</si>
  <si>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</si>
  <si>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</si>
  <si>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</si>
  <si>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</si>
  <si>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</si>
  <si>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</si>
  <si>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</si>
  <si>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</si>
  <si>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RM_269                           Lake California</t>
  </si>
  <si>
    <t>RM_268                        Mainstem North</t>
  </si>
  <si>
    <t>RM_247                    Rio Vista (bottom)</t>
  </si>
  <si>
    <t>RM_241                        Mainstem South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</si>
  <si>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</si>
  <si>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</si>
  <si>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</si>
  <si>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</si>
  <si>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</si>
  <si>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</si>
  <si>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</si>
  <si>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</si>
  <si>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</si>
  <si>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</si>
  <si>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</si>
  <si>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</si>
  <si>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</si>
  <si>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</si>
  <si>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</si>
  <si>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</si>
  <si>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</si>
  <si>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N/A will be placed in the date field if a site was not surveyed during this period.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</si>
  <si>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</si>
  <si>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</si>
  <si>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</si>
  <si>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</si>
  <si>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</si>
  <si>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t>p</t>
  </si>
  <si>
    <t>RM_282       Anderson River Park phase 2</t>
  </si>
  <si>
    <t>RM_282       Anderson River Park phase 3</t>
  </si>
  <si>
    <t>The same survey reach length (meters) is covered each time a site is surveyed.  (*) indicates survey reach measurements have not yet been aquired.</t>
  </si>
  <si>
    <t>Late Fall-Run</t>
  </si>
  <si>
    <t xml:space="preserve">Trout / (m²) </t>
  </si>
  <si>
    <t xml:space="preserve"> </t>
  </si>
  <si>
    <t xml:space="preserve">RM_245            East Sand Slough </t>
  </si>
  <si>
    <t>0 - 53</t>
  </si>
  <si>
    <t>54 - 72</t>
  </si>
  <si>
    <t>73 - 144</t>
  </si>
  <si>
    <t>145 - 262</t>
  </si>
  <si>
    <t>263 - 270</t>
  </si>
  <si>
    <t>February TOTALS :</t>
  </si>
  <si>
    <t>March TOTALS :</t>
  </si>
  <si>
    <t>January TOTALS :</t>
  </si>
  <si>
    <t>0 - 45</t>
  </si>
  <si>
    <t>46 - 60</t>
  </si>
  <si>
    <t>61 - 122</t>
  </si>
  <si>
    <t>123 - 221</t>
  </si>
  <si>
    <t>222 - 270</t>
  </si>
  <si>
    <t>*** NO SURVEYS WERE PERFORMED IN JANUARY DUE TO POOR VISIBILITY IN THE SIDE CHANNELS AS A RESULT OF HIGH TURBIDITY IN THE MAINSTEM RIVER.</t>
  </si>
  <si>
    <t>0 - 66</t>
  </si>
  <si>
    <t>67 - 89</t>
  </si>
  <si>
    <t>90 - 181</t>
  </si>
  <si>
    <t>182 - 270</t>
  </si>
  <si>
    <t>N/A</t>
  </si>
  <si>
    <t>April TOTALS :</t>
  </si>
  <si>
    <t>38 - 81</t>
  </si>
  <si>
    <t>82 - 110</t>
  </si>
  <si>
    <t>111 - 221</t>
  </si>
  <si>
    <t>0 - 37</t>
  </si>
  <si>
    <t>Fall Run</t>
  </si>
  <si>
    <t>Spring Run</t>
  </si>
  <si>
    <t>Winter Run</t>
  </si>
  <si>
    <t>Late-Fall Run</t>
  </si>
  <si>
    <t>Survey Direction</t>
  </si>
  <si>
    <t>45 - 99</t>
  </si>
  <si>
    <t>100 - 133</t>
  </si>
  <si>
    <t>134 - 269</t>
  </si>
  <si>
    <t>270 - 270</t>
  </si>
  <si>
    <t>0 - 44</t>
  </si>
  <si>
    <t>May TOTALS :</t>
  </si>
  <si>
    <t>June TOTALS :</t>
  </si>
  <si>
    <t>55 - 121</t>
  </si>
  <si>
    <t>122 - 164</t>
  </si>
  <si>
    <t>165 - 270</t>
  </si>
  <si>
    <t>0 - 54</t>
  </si>
  <si>
    <t>July TOTALS :</t>
  </si>
  <si>
    <t>67 - 147</t>
  </si>
  <si>
    <t>148 - 199</t>
  </si>
  <si>
    <t>200 - 270</t>
  </si>
  <si>
    <t>37 - 66</t>
  </si>
  <si>
    <t>0 - 36</t>
  </si>
  <si>
    <t>August TOTALS :</t>
  </si>
  <si>
    <t>82 - 181</t>
  </si>
  <si>
    <t>182 - 244</t>
  </si>
  <si>
    <t>245 - 270</t>
  </si>
  <si>
    <t>46 - 81</t>
  </si>
  <si>
    <t>September TOTALS :</t>
  </si>
  <si>
    <t>100 - 221</t>
  </si>
  <si>
    <t>0 - 55</t>
  </si>
  <si>
    <t>56 - 99</t>
  </si>
  <si>
    <t>October TOTALS :</t>
  </si>
  <si>
    <t>122 - 269</t>
  </si>
  <si>
    <t>0 - 67</t>
  </si>
  <si>
    <t>68 - 121</t>
  </si>
  <si>
    <t>November TOTALS :</t>
  </si>
  <si>
    <t>149 - 270</t>
  </si>
  <si>
    <t>0 - 40</t>
  </si>
  <si>
    <t>41 - 82</t>
  </si>
  <si>
    <t>83 - 148</t>
  </si>
  <si>
    <t>December TOTALS :</t>
  </si>
  <si>
    <t>37 - 49</t>
  </si>
  <si>
    <t>50 - 99</t>
  </si>
  <si>
    <t>100 - 181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</si>
  <si>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January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</si>
  <si>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February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</si>
  <si>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March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</si>
  <si>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April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</si>
  <si>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May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</si>
  <si>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June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</si>
  <si>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July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</si>
  <si>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August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</si>
  <si>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September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</si>
  <si>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October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</si>
  <si>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November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</si>
  <si>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December 2023: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</si>
  <si>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down</t>
  </si>
  <si>
    <t>up</t>
  </si>
  <si>
    <t>RM_282      Anderson River Park phase 1</t>
  </si>
  <si>
    <t xml:space="preserve">N/A </t>
  </si>
  <si>
    <t>Down</t>
  </si>
  <si>
    <t>Up</t>
  </si>
  <si>
    <t xml:space="preserve">Legacy sites including;  Painters, North Cypress, Reading Island, Lake California and Rio Vista will be monitored semi-annually. </t>
  </si>
  <si>
    <t>***NO SURVEYS WERE PERFORMED IN MARCH DUE TO FOCUSED EFFORTS ON HABITAT MAPPING OF SHEA ISLAND PRIOR TO CONSTRUCTION.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</si>
</sst>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6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/>
    <xf numFmtId="3" fontId="0" fillId="2" borderId="6" xfId="0" applyNumberFormat="1" applyFill="1" applyBorder="1" applyAlignment="1">
      <alignment horizontal="center"/>
    </xf>
    <xf numFmtId="0" fontId="6" fillId="0" borderId="0" xfId="0" applyFont="1"/>
    <xf numFmtId="16" fontId="0" fillId="0" borderId="0" xfId="0" applyNumberFormat="1" applyAlignment="1">
      <alignment horizontal="center"/>
    </xf>
    <xf numFmtId="16" fontId="0" fillId="0" borderId="1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/>
    <xf numFmtId="164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0" fontId="1" fillId="2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21</xdr:row>
      <xdr:rowOff>171450</xdr:rowOff>
    </xdr:from>
    <xdr:to>
      <xdr:col>2</xdr:col>
      <xdr:colOff>85725</xdr:colOff>
      <xdr:row>23</xdr:row>
      <xdr:rowOff>85725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05FE691E-E7E5-4220-9D15-3B2A86BC7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81325" y="9820275"/>
          <a:ext cx="295275" cy="295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23</xdr:row>
      <xdr:rowOff>171450</xdr:rowOff>
    </xdr:from>
    <xdr:to>
      <xdr:col>2</xdr:col>
      <xdr:colOff>19050</xdr:colOff>
      <xdr:row>25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AF59746F-B5A2-468C-9FE3-EF5DF4F01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23</xdr:row>
      <xdr:rowOff>171450</xdr:rowOff>
    </xdr:from>
    <xdr:to>
      <xdr:col>2</xdr:col>
      <xdr:colOff>19050</xdr:colOff>
      <xdr:row>25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ECDD0CF4-7836-4F0F-AF04-F28ECDAE2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24</xdr:row>
      <xdr:rowOff>171450</xdr:rowOff>
    </xdr:from>
    <xdr:to>
      <xdr:col>2</xdr:col>
      <xdr:colOff>19050</xdr:colOff>
      <xdr:row>26</xdr:row>
      <xdr:rowOff>85725</xdr:rowOff>
    </xdr:to>
    <xdr:pic>
      <xdr:nvPicPr>
        <xdr:cNvPr id="4" name="Graphic 3" descr="Research">
          <a:extLst>
            <a:ext uri="{FF2B5EF4-FFF2-40B4-BE49-F238E27FC236}">
              <a16:creationId xmlns:a16="http://schemas.microsoft.com/office/drawing/2014/main" id="{B73D6D07-D833-4EC3-8BC3-E8C422E92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67025" y="9772650"/>
          <a:ext cx="295275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22</xdr:row>
      <xdr:rowOff>171450</xdr:rowOff>
    </xdr:from>
    <xdr:to>
      <xdr:col>2</xdr:col>
      <xdr:colOff>47625</xdr:colOff>
      <xdr:row>24</xdr:row>
      <xdr:rowOff>85725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67025" y="10153650"/>
          <a:ext cx="295275" cy="295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21</xdr:row>
      <xdr:rowOff>171450</xdr:rowOff>
    </xdr:from>
    <xdr:to>
      <xdr:col>2</xdr:col>
      <xdr:colOff>19050</xdr:colOff>
      <xdr:row>23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F8736673-E0AA-4928-A44E-7FAD0D1B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9782175"/>
          <a:ext cx="295275" cy="295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21</xdr:row>
      <xdr:rowOff>171450</xdr:rowOff>
    </xdr:from>
    <xdr:to>
      <xdr:col>2</xdr:col>
      <xdr:colOff>19050</xdr:colOff>
      <xdr:row>23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B1ACA07B-872B-4ACE-900C-BBA7D55CA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22</xdr:row>
      <xdr:rowOff>171450</xdr:rowOff>
    </xdr:from>
    <xdr:to>
      <xdr:col>2</xdr:col>
      <xdr:colOff>19050</xdr:colOff>
      <xdr:row>24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A3B2B48D-C7BA-4B1B-9680-F9E04ADD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22</xdr:row>
      <xdr:rowOff>171450</xdr:rowOff>
    </xdr:from>
    <xdr:to>
      <xdr:col>2</xdr:col>
      <xdr:colOff>19050</xdr:colOff>
      <xdr:row>24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72312B71-C1FC-453B-A410-98731CE59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27</xdr:row>
      <xdr:rowOff>171450</xdr:rowOff>
    </xdr:from>
    <xdr:to>
      <xdr:col>2</xdr:col>
      <xdr:colOff>19050</xdr:colOff>
      <xdr:row>29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EC05719F-D205-4A45-956F-A7CF24533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22</xdr:row>
      <xdr:rowOff>171450</xdr:rowOff>
    </xdr:from>
    <xdr:to>
      <xdr:col>2</xdr:col>
      <xdr:colOff>19050</xdr:colOff>
      <xdr:row>24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8560EC1A-97B7-449D-825B-9A8A76922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22</xdr:row>
      <xdr:rowOff>171450</xdr:rowOff>
    </xdr:from>
    <xdr:to>
      <xdr:col>2</xdr:col>
      <xdr:colOff>19050</xdr:colOff>
      <xdr:row>24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F268F15D-3C0D-48D4-813B-A0831A4AF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333E4-459D-47C7-A189-C7FE3E581B05}">
  <dimension ref="A2:S29"/>
  <sheetViews>
    <sheetView tabSelected="1" workbookViewId="0">
      <selection activeCell="K32" sqref="K32"/>
    </sheetView>
  </sheetViews>
  <sheetFormatPr defaultRowHeight="15" x14ac:dyDescent="0.25"/>
  <cols>
    <col min="1" max="1" width="36.85546875" customWidth="1"/>
    <col min="3" max="3" width="10" customWidth="1"/>
    <col min="4" max="4" width="13.140625" customWidth="1"/>
    <col min="5" max="5" width="11" customWidth="1"/>
    <col min="6" max="6" width="10.28515625" customWidth="1"/>
    <col min="7" max="7" width="12.140625" customWidth="1"/>
    <col min="8" max="8" width="13.28515625" customWidth="1"/>
    <col min="9" max="9" width="12.85546875" customWidth="1"/>
    <col min="10" max="10" width="11" customWidth="1"/>
    <col min="11" max="11" width="10.5703125" customWidth="1"/>
    <col min="12" max="12" width="15" customWidth="1"/>
    <col min="14" max="14" width="13" customWidth="1"/>
    <col min="15" max="15" width="10.5703125" customWidth="1"/>
  </cols>
  <sheetData>
    <row r="2" spans="1:19" ht="18.75" x14ac:dyDescent="0.3">
      <c r="A2" s="1" t="s">
        <v>119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49</v>
      </c>
    </row>
    <row r="3" spans="1:19" x14ac:dyDescent="0.25">
      <c r="B3" s="34" t="s">
        <v>64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9" ht="16.5" thickBot="1" x14ac:dyDescent="0.3">
      <c r="P4" s="5" t="s">
        <v>26</v>
      </c>
      <c r="Q4" s="5"/>
      <c r="R4" s="5"/>
      <c r="S4" s="5"/>
    </row>
    <row r="5" spans="1:19" ht="30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0" t="s">
        <v>2</v>
      </c>
      <c r="G5" s="10" t="s">
        <v>3</v>
      </c>
      <c r="H5" s="10" t="s">
        <v>4</v>
      </c>
      <c r="I5" s="10" t="s">
        <v>47</v>
      </c>
      <c r="J5" s="10" t="s">
        <v>2</v>
      </c>
      <c r="K5" s="11" t="s">
        <v>22</v>
      </c>
      <c r="L5" s="11" t="s">
        <v>23</v>
      </c>
      <c r="M5" s="10" t="s">
        <v>24</v>
      </c>
      <c r="N5" s="10" t="s">
        <v>48</v>
      </c>
      <c r="O5" s="11" t="s">
        <v>25</v>
      </c>
      <c r="P5" s="11" t="s">
        <v>30</v>
      </c>
      <c r="Q5" s="11" t="s">
        <v>31</v>
      </c>
      <c r="R5" s="12" t="s">
        <v>35</v>
      </c>
      <c r="S5" s="13" t="s">
        <v>36</v>
      </c>
    </row>
    <row r="6" spans="1:19" x14ac:dyDescent="0.25">
      <c r="A6" s="3" t="s">
        <v>5</v>
      </c>
      <c r="B6" s="18"/>
      <c r="C6" s="27"/>
      <c r="D6" s="19"/>
      <c r="E6" s="19"/>
      <c r="F6" s="20" t="s">
        <v>59</v>
      </c>
      <c r="G6" s="20" t="s">
        <v>60</v>
      </c>
      <c r="H6" s="20" t="s">
        <v>61</v>
      </c>
      <c r="I6" s="20" t="s">
        <v>62</v>
      </c>
      <c r="J6" s="20" t="s">
        <v>63</v>
      </c>
      <c r="K6" s="23"/>
      <c r="L6" s="23"/>
      <c r="M6" s="23"/>
      <c r="N6" s="23"/>
      <c r="O6" s="23"/>
      <c r="P6" s="21" t="s">
        <v>29</v>
      </c>
      <c r="Q6" s="21" t="s">
        <v>32</v>
      </c>
      <c r="R6" s="21" t="s">
        <v>33</v>
      </c>
      <c r="S6" s="21" t="s">
        <v>34</v>
      </c>
    </row>
    <row r="7" spans="1:19" x14ac:dyDescent="0.25">
      <c r="A7" s="45" t="s">
        <v>21</v>
      </c>
      <c r="B7" s="30" t="s">
        <v>40</v>
      </c>
      <c r="C7" s="35" t="s">
        <v>69</v>
      </c>
      <c r="D7" s="2"/>
      <c r="E7" s="2">
        <v>998</v>
      </c>
      <c r="F7" s="2"/>
      <c r="G7" s="2"/>
      <c r="H7" s="2"/>
      <c r="I7" s="2"/>
      <c r="J7" s="2"/>
      <c r="K7" s="2">
        <f t="shared" ref="K7:K19" si="0">F7+G7+H7+I7+J7</f>
        <v>0</v>
      </c>
      <c r="L7" s="2"/>
      <c r="M7" s="2"/>
      <c r="N7" s="2"/>
      <c r="O7" s="2"/>
      <c r="P7" s="2"/>
      <c r="Q7" s="2"/>
      <c r="R7" s="2"/>
      <c r="S7" s="6"/>
    </row>
    <row r="8" spans="1:19" x14ac:dyDescent="0.25">
      <c r="A8" s="45" t="s">
        <v>8</v>
      </c>
      <c r="B8" s="30" t="s">
        <v>41</v>
      </c>
      <c r="C8" s="35" t="s">
        <v>69</v>
      </c>
      <c r="D8" s="2"/>
      <c r="E8" s="2">
        <v>458</v>
      </c>
      <c r="F8" s="2"/>
      <c r="G8" s="2"/>
      <c r="H8" s="2"/>
      <c r="I8" s="2"/>
      <c r="J8" s="2"/>
      <c r="K8" s="2">
        <f t="shared" si="0"/>
        <v>0</v>
      </c>
      <c r="L8" s="2"/>
      <c r="M8" s="2"/>
      <c r="N8" s="2"/>
      <c r="O8" s="2"/>
      <c r="P8" s="2"/>
      <c r="Q8" s="2"/>
      <c r="R8" s="2"/>
      <c r="S8" s="6"/>
    </row>
    <row r="9" spans="1:19" x14ac:dyDescent="0.25">
      <c r="A9" s="45" t="s">
        <v>9</v>
      </c>
      <c r="B9" s="30" t="s">
        <v>42</v>
      </c>
      <c r="C9" s="35" t="s">
        <v>69</v>
      </c>
      <c r="D9" s="2"/>
      <c r="E9" s="2">
        <v>683</v>
      </c>
      <c r="F9" s="2"/>
      <c r="G9" s="2"/>
      <c r="H9" s="2"/>
      <c r="I9" s="2"/>
      <c r="J9" s="2"/>
      <c r="K9" s="2">
        <f t="shared" si="0"/>
        <v>0</v>
      </c>
      <c r="L9" s="2"/>
      <c r="M9" s="2"/>
      <c r="N9" s="2"/>
      <c r="O9" s="31"/>
      <c r="P9" s="2"/>
      <c r="Q9" s="2"/>
      <c r="R9" s="2"/>
      <c r="S9" s="6"/>
    </row>
    <row r="10" spans="1:19" x14ac:dyDescent="0.25">
      <c r="A10" s="45" t="s">
        <v>10</v>
      </c>
      <c r="B10" s="30" t="s">
        <v>41</v>
      </c>
      <c r="C10" s="35" t="s">
        <v>69</v>
      </c>
      <c r="D10" s="2"/>
      <c r="E10" s="2">
        <v>221</v>
      </c>
      <c r="F10" s="2"/>
      <c r="G10" s="2"/>
      <c r="H10" s="2"/>
      <c r="I10" s="2"/>
      <c r="J10" s="2"/>
      <c r="K10" s="2">
        <f t="shared" si="0"/>
        <v>0</v>
      </c>
      <c r="L10" s="2"/>
      <c r="M10" s="2"/>
      <c r="N10" s="2"/>
      <c r="O10" s="2"/>
      <c r="P10" s="2"/>
      <c r="Q10" s="2"/>
      <c r="R10" s="2"/>
      <c r="S10" s="6"/>
    </row>
    <row r="11" spans="1:19" x14ac:dyDescent="0.25">
      <c r="A11" s="45" t="s">
        <v>11</v>
      </c>
      <c r="B11" s="30" t="s">
        <v>41</v>
      </c>
      <c r="C11" s="35" t="s">
        <v>69</v>
      </c>
      <c r="D11" s="2"/>
      <c r="E11" s="2">
        <v>301</v>
      </c>
      <c r="F11" s="2"/>
      <c r="G11" s="2"/>
      <c r="H11" s="2"/>
      <c r="I11" s="2"/>
      <c r="J11" s="2"/>
      <c r="K11" s="2">
        <f t="shared" si="0"/>
        <v>0</v>
      </c>
      <c r="L11" s="2"/>
      <c r="M11" s="2"/>
      <c r="N11" s="2"/>
      <c r="O11" s="2"/>
      <c r="P11" s="2"/>
      <c r="Q11" s="2"/>
      <c r="R11" s="2"/>
      <c r="S11" s="6"/>
    </row>
    <row r="12" spans="1:19" x14ac:dyDescent="0.25">
      <c r="A12" s="45" t="s">
        <v>12</v>
      </c>
      <c r="B12" s="30" t="s">
        <v>40</v>
      </c>
      <c r="C12" s="35" t="s">
        <v>69</v>
      </c>
      <c r="D12" s="2"/>
      <c r="E12" s="2">
        <v>291</v>
      </c>
      <c r="F12" s="2"/>
      <c r="G12" s="2"/>
      <c r="H12" s="2"/>
      <c r="I12" s="2"/>
      <c r="J12" s="2"/>
      <c r="K12" s="2">
        <f t="shared" si="0"/>
        <v>0</v>
      </c>
      <c r="L12" s="2"/>
      <c r="M12" s="2"/>
      <c r="N12" s="2"/>
      <c r="O12" s="2"/>
      <c r="P12" s="2"/>
      <c r="Q12" s="2"/>
      <c r="R12" s="2"/>
      <c r="S12" s="6"/>
    </row>
    <row r="13" spans="1:19" x14ac:dyDescent="0.25">
      <c r="A13" s="45" t="s">
        <v>13</v>
      </c>
      <c r="B13" s="30" t="s">
        <v>42</v>
      </c>
      <c r="C13" s="35" t="s">
        <v>69</v>
      </c>
      <c r="D13" s="2"/>
      <c r="E13" s="2">
        <v>339</v>
      </c>
      <c r="F13" s="2"/>
      <c r="G13" s="2"/>
      <c r="H13" s="2"/>
      <c r="I13" s="2"/>
      <c r="J13" s="2"/>
      <c r="K13" s="2">
        <f t="shared" si="0"/>
        <v>0</v>
      </c>
      <c r="L13" s="2"/>
      <c r="M13" s="2"/>
      <c r="N13" s="2"/>
      <c r="O13" s="2"/>
      <c r="P13" s="2"/>
      <c r="Q13" s="2"/>
      <c r="R13" s="2"/>
      <c r="S13" s="6"/>
    </row>
    <row r="14" spans="1:19" x14ac:dyDescent="0.25">
      <c r="A14" s="45" t="s">
        <v>14</v>
      </c>
      <c r="B14" s="30" t="s">
        <v>42</v>
      </c>
      <c r="C14" s="35" t="s">
        <v>69</v>
      </c>
      <c r="D14" s="2"/>
      <c r="E14" s="2">
        <v>159</v>
      </c>
      <c r="F14" s="2"/>
      <c r="G14" s="2"/>
      <c r="H14" s="2"/>
      <c r="I14" s="2"/>
      <c r="J14" s="2"/>
      <c r="K14" s="2">
        <f t="shared" si="0"/>
        <v>0</v>
      </c>
      <c r="L14" s="2"/>
      <c r="M14" s="2"/>
      <c r="N14" s="2"/>
      <c r="O14" s="2"/>
      <c r="P14" s="2"/>
      <c r="Q14" s="2"/>
      <c r="R14" s="2"/>
      <c r="S14" s="6"/>
    </row>
    <row r="15" spans="1:19" x14ac:dyDescent="0.25">
      <c r="A15" s="45" t="s">
        <v>15</v>
      </c>
      <c r="B15" s="30" t="s">
        <v>40</v>
      </c>
      <c r="C15" s="35" t="s">
        <v>69</v>
      </c>
      <c r="D15" s="2"/>
      <c r="E15" s="2">
        <v>654</v>
      </c>
      <c r="F15" s="2"/>
      <c r="G15" s="2"/>
      <c r="H15" s="2"/>
      <c r="I15" s="2"/>
      <c r="J15" s="2"/>
      <c r="K15" s="2">
        <f t="shared" si="0"/>
        <v>0</v>
      </c>
      <c r="L15" s="2"/>
      <c r="M15" s="2"/>
      <c r="N15" s="2"/>
      <c r="O15" s="2"/>
      <c r="P15" s="2"/>
      <c r="Q15" s="2"/>
      <c r="R15" s="2"/>
      <c r="S15" s="6"/>
    </row>
    <row r="16" spans="1:19" x14ac:dyDescent="0.25">
      <c r="A16" s="45" t="s">
        <v>44</v>
      </c>
      <c r="B16" s="30" t="s">
        <v>43</v>
      </c>
      <c r="C16" s="35" t="s">
        <v>69</v>
      </c>
      <c r="D16" s="2"/>
      <c r="E16" s="2">
        <v>834</v>
      </c>
      <c r="F16" s="2"/>
      <c r="G16" s="2"/>
      <c r="H16" s="2"/>
      <c r="I16" s="2"/>
      <c r="J16" s="2"/>
      <c r="K16" s="2">
        <f t="shared" si="0"/>
        <v>0</v>
      </c>
      <c r="L16" s="2"/>
      <c r="M16" s="2"/>
      <c r="N16" s="2"/>
      <c r="O16" s="2"/>
      <c r="P16" s="2"/>
      <c r="Q16" s="2"/>
      <c r="R16" s="2"/>
      <c r="S16" s="6"/>
    </row>
    <row r="17" spans="1:19" x14ac:dyDescent="0.25">
      <c r="A17" s="45" t="s">
        <v>45</v>
      </c>
      <c r="B17" s="30" t="s">
        <v>43</v>
      </c>
      <c r="C17" s="35" t="s">
        <v>69</v>
      </c>
      <c r="D17" s="2"/>
      <c r="E17" s="2">
        <v>659</v>
      </c>
      <c r="F17" s="2"/>
      <c r="G17" s="2"/>
      <c r="H17" s="2"/>
      <c r="I17" s="2"/>
      <c r="J17" s="2"/>
      <c r="K17" s="2">
        <f t="shared" si="0"/>
        <v>0</v>
      </c>
      <c r="L17" s="2"/>
      <c r="M17" s="2"/>
      <c r="N17" s="2"/>
      <c r="O17" s="31"/>
      <c r="P17" s="2"/>
      <c r="Q17" s="2"/>
      <c r="R17" s="2"/>
      <c r="S17" s="6"/>
    </row>
    <row r="18" spans="1:19" x14ac:dyDescent="0.25">
      <c r="A18" s="45" t="s">
        <v>50</v>
      </c>
      <c r="B18" s="30" t="s">
        <v>40</v>
      </c>
      <c r="C18" s="35" t="s">
        <v>69</v>
      </c>
      <c r="D18" s="2"/>
      <c r="E18" s="2">
        <v>2851</v>
      </c>
      <c r="F18" s="2"/>
      <c r="G18" s="2"/>
      <c r="H18" s="2"/>
      <c r="I18" s="2"/>
      <c r="J18" s="2"/>
      <c r="K18" s="2">
        <f t="shared" si="0"/>
        <v>0</v>
      </c>
      <c r="L18" s="2"/>
      <c r="M18" s="2"/>
      <c r="N18" s="2"/>
      <c r="O18" s="2"/>
      <c r="P18" s="2"/>
      <c r="Q18" s="2"/>
      <c r="R18" s="2"/>
      <c r="S18" s="6"/>
    </row>
    <row r="19" spans="1:19" x14ac:dyDescent="0.25">
      <c r="A19" s="45" t="s">
        <v>19</v>
      </c>
      <c r="B19" s="30" t="s">
        <v>41</v>
      </c>
      <c r="C19" s="35" t="s">
        <v>69</v>
      </c>
      <c r="D19" s="2"/>
      <c r="E19" s="2">
        <v>473</v>
      </c>
      <c r="F19" s="2"/>
      <c r="G19" s="2"/>
      <c r="H19" s="2"/>
      <c r="I19" s="2"/>
      <c r="J19" s="2"/>
      <c r="K19" s="2">
        <f t="shared" si="0"/>
        <v>0</v>
      </c>
      <c r="L19" s="2"/>
      <c r="M19" s="2"/>
      <c r="N19" s="2"/>
      <c r="O19" s="2"/>
      <c r="P19" s="2"/>
      <c r="Q19" s="2"/>
      <c r="R19" s="2"/>
      <c r="S19" s="6"/>
    </row>
    <row r="20" spans="1:19" x14ac:dyDescent="0.25">
      <c r="A20" s="14" t="s">
        <v>58</v>
      </c>
      <c r="B20" s="25"/>
      <c r="C20" s="15"/>
      <c r="D20" s="16"/>
      <c r="E20" s="16"/>
      <c r="F20" s="17">
        <f>SUM(F7:F19)</f>
        <v>0</v>
      </c>
      <c r="G20" s="17">
        <f>SUM(G7:G19)</f>
        <v>0</v>
      </c>
      <c r="H20" s="17">
        <f>SUM(H7:H19)</f>
        <v>0</v>
      </c>
      <c r="I20" s="17">
        <f>SUM(I7:I19)</f>
        <v>0</v>
      </c>
      <c r="J20" s="17">
        <f>SUM(J7:J19)</f>
        <v>0</v>
      </c>
      <c r="K20" s="17">
        <f>F20+G20+H20+I20+J20</f>
        <v>0</v>
      </c>
      <c r="L20" s="16"/>
      <c r="M20" s="17">
        <f>SUM(K7:K19)</f>
        <v>0</v>
      </c>
      <c r="N20" s="17"/>
      <c r="O20" s="33">
        <f>SUM(O7:O19)</f>
        <v>0</v>
      </c>
      <c r="P20" s="17">
        <f>SUM(P7:P19)</f>
        <v>0</v>
      </c>
      <c r="Q20" s="17">
        <f>SUM(Q7:Q19)</f>
        <v>0</v>
      </c>
      <c r="R20" s="17">
        <f>SUM(R7:R19)</f>
        <v>0</v>
      </c>
      <c r="S20" s="22">
        <f>SUM(S7:S19)</f>
        <v>0</v>
      </c>
    </row>
    <row r="23" spans="1:19" x14ac:dyDescent="0.25">
      <c r="A23" t="s">
        <v>28</v>
      </c>
    </row>
    <row r="25" spans="1:19" x14ac:dyDescent="0.25">
      <c r="A25" t="s">
        <v>27</v>
      </c>
    </row>
    <row r="26" spans="1:19" x14ac:dyDescent="0.25">
      <c r="A26" t="s">
        <v>46</v>
      </c>
    </row>
    <row r="27" spans="1:19" x14ac:dyDescent="0.25">
      <c r="A27" t="s">
        <v>37</v>
      </c>
    </row>
    <row r="28" spans="1:19" x14ac:dyDescent="0.25">
      <c r="A28" t="s">
        <v>38</v>
      </c>
    </row>
    <row r="29" spans="1:19" x14ac:dyDescent="0.25">
      <c r="A29" s="32" t="s">
        <v>137</v>
      </c>
      <c r="B29" s="24"/>
    </row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0294-66F5-4F0C-9F7A-83C6CAD4E672}">
  <dimension ref="A2:T31"/>
  <sheetViews>
    <sheetView workbookViewId="0">
      <selection activeCell="K32" sqref="K32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0" ht="16.5" thickBot="1" x14ac:dyDescent="0.3">
      <c r="Q4" s="5" t="s">
        <v>26</v>
      </c>
      <c r="R4" s="5"/>
      <c r="S4" s="5"/>
      <c r="T4" s="5"/>
    </row>
    <row r="5" spans="1:20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77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107</v>
      </c>
      <c r="H6" s="20" t="s">
        <v>83</v>
      </c>
      <c r="I6" s="20" t="s">
        <v>108</v>
      </c>
      <c r="J6" s="20" t="s">
        <v>109</v>
      </c>
      <c r="K6" s="20" t="s">
        <v>69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 t="s">
        <v>69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22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8</v>
      </c>
      <c r="B8" s="30" t="s">
        <v>41</v>
      </c>
      <c r="C8" s="35" t="s">
        <v>69</v>
      </c>
      <c r="D8" s="2"/>
      <c r="E8" s="2">
        <v>458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25">
      <c r="A9" s="28" t="s">
        <v>9</v>
      </c>
      <c r="B9" s="30" t="s">
        <v>42</v>
      </c>
      <c r="C9" s="35">
        <v>45576</v>
      </c>
      <c r="D9" s="2">
        <v>6</v>
      </c>
      <c r="E9" s="2">
        <v>683</v>
      </c>
      <c r="F9" s="2" t="s">
        <v>132</v>
      </c>
      <c r="G9" s="2">
        <v>0</v>
      </c>
      <c r="H9" s="2">
        <v>0</v>
      </c>
      <c r="I9" s="2">
        <v>43</v>
      </c>
      <c r="J9" s="2">
        <v>0</v>
      </c>
      <c r="K9" s="2">
        <v>0</v>
      </c>
      <c r="L9" s="2">
        <f t="shared" si="0"/>
        <v>43</v>
      </c>
      <c r="M9" s="43">
        <f t="shared" ref="M9:M21" si="1">L9/((D9/3.281)*E9)</f>
        <v>3.4427281600780874E-2</v>
      </c>
      <c r="N9" s="2">
        <v>77</v>
      </c>
      <c r="O9" s="43">
        <f t="shared" ref="O9:O21" si="2">N9/((D9/3.281)*E9)</f>
        <v>6.1648853099072726E-2</v>
      </c>
      <c r="P9" s="31">
        <v>9750</v>
      </c>
      <c r="Q9" s="2">
        <v>0</v>
      </c>
      <c r="R9" s="2">
        <v>43</v>
      </c>
      <c r="S9" s="2">
        <v>0</v>
      </c>
      <c r="T9" s="6">
        <v>0</v>
      </c>
    </row>
    <row r="10" spans="1:20" x14ac:dyDescent="0.25">
      <c r="A10" s="28" t="s">
        <v>9</v>
      </c>
      <c r="B10" s="30" t="s">
        <v>42</v>
      </c>
      <c r="C10" s="35">
        <v>45596</v>
      </c>
      <c r="D10" s="2">
        <v>6</v>
      </c>
      <c r="E10" s="2">
        <v>683</v>
      </c>
      <c r="F10" s="2" t="s">
        <v>132</v>
      </c>
      <c r="G10" s="2">
        <v>0</v>
      </c>
      <c r="H10" s="2">
        <v>0</v>
      </c>
      <c r="I10" s="2">
        <v>0</v>
      </c>
      <c r="J10" s="2">
        <v>7</v>
      </c>
      <c r="K10" s="2">
        <v>0</v>
      </c>
      <c r="L10" s="2">
        <f t="shared" si="0"/>
        <v>7</v>
      </c>
      <c r="M10" s="43">
        <f t="shared" si="1"/>
        <v>5.6044411908247934E-3</v>
      </c>
      <c r="N10" s="2">
        <v>167</v>
      </c>
      <c r="O10" s="43">
        <f t="shared" si="2"/>
        <v>0.13370595412396291</v>
      </c>
      <c r="P10" s="2">
        <v>2651</v>
      </c>
      <c r="Q10" s="2">
        <v>0</v>
      </c>
      <c r="R10" s="2">
        <v>7</v>
      </c>
      <c r="S10" s="2">
        <v>0</v>
      </c>
      <c r="T10" s="6">
        <v>0</v>
      </c>
    </row>
    <row r="11" spans="1:20" x14ac:dyDescent="0.25">
      <c r="A11" s="28" t="s">
        <v>10</v>
      </c>
      <c r="B11" s="30" t="s">
        <v>41</v>
      </c>
      <c r="C11" s="35">
        <v>45570</v>
      </c>
      <c r="D11" s="2">
        <v>8</v>
      </c>
      <c r="E11" s="2">
        <v>221</v>
      </c>
      <c r="F11" s="2" t="s">
        <v>132</v>
      </c>
      <c r="G11" s="2">
        <v>2</v>
      </c>
      <c r="H11" s="2">
        <v>0</v>
      </c>
      <c r="I11" s="2">
        <v>10</v>
      </c>
      <c r="J11" s="2">
        <v>35</v>
      </c>
      <c r="K11" s="2">
        <v>0</v>
      </c>
      <c r="L11" s="2">
        <f t="shared" si="0"/>
        <v>47</v>
      </c>
      <c r="M11" s="43">
        <f t="shared" si="1"/>
        <v>8.7221153846153851E-2</v>
      </c>
      <c r="N11" s="2">
        <v>10</v>
      </c>
      <c r="O11" s="43">
        <f t="shared" si="2"/>
        <v>1.855769230769231E-2</v>
      </c>
      <c r="P11" s="2">
        <v>2291</v>
      </c>
      <c r="Q11" s="2">
        <v>0</v>
      </c>
      <c r="R11" s="2">
        <v>12</v>
      </c>
      <c r="S11" s="2">
        <v>33</v>
      </c>
      <c r="T11" s="6">
        <v>2</v>
      </c>
    </row>
    <row r="12" spans="1:20" x14ac:dyDescent="0.25">
      <c r="A12" s="28" t="s">
        <v>11</v>
      </c>
      <c r="B12" s="30" t="s">
        <v>41</v>
      </c>
      <c r="C12" s="35">
        <v>45577</v>
      </c>
      <c r="D12" s="2">
        <v>7</v>
      </c>
      <c r="E12" s="2">
        <v>301</v>
      </c>
      <c r="F12" s="2" t="s">
        <v>132</v>
      </c>
      <c r="G12" s="2">
        <v>0</v>
      </c>
      <c r="H12" s="2">
        <v>0</v>
      </c>
      <c r="I12" s="2">
        <v>10</v>
      </c>
      <c r="J12" s="2">
        <v>8</v>
      </c>
      <c r="K12" s="2">
        <v>0</v>
      </c>
      <c r="L12" s="2">
        <f t="shared" si="0"/>
        <v>18</v>
      </c>
      <c r="M12" s="43">
        <f t="shared" si="1"/>
        <v>2.8029425723777888E-2</v>
      </c>
      <c r="N12" s="2">
        <v>235</v>
      </c>
      <c r="O12" s="43">
        <f t="shared" si="2"/>
        <v>0.36593972472710024</v>
      </c>
      <c r="P12" s="2">
        <v>3</v>
      </c>
      <c r="Q12" s="2">
        <v>9</v>
      </c>
      <c r="R12" s="2">
        <v>9</v>
      </c>
      <c r="S12" s="2">
        <v>0</v>
      </c>
      <c r="T12" s="6">
        <v>0</v>
      </c>
    </row>
    <row r="13" spans="1:20" x14ac:dyDescent="0.25">
      <c r="A13" s="28" t="s">
        <v>11</v>
      </c>
      <c r="B13" s="30" t="s">
        <v>41</v>
      </c>
      <c r="C13" s="35">
        <v>45581</v>
      </c>
      <c r="D13" s="2">
        <v>4</v>
      </c>
      <c r="E13" s="2">
        <v>301</v>
      </c>
      <c r="F13" s="2" t="s">
        <v>131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 t="shared" si="0"/>
        <v>0</v>
      </c>
      <c r="M13" s="43">
        <f t="shared" si="1"/>
        <v>0</v>
      </c>
      <c r="N13" s="2">
        <v>10</v>
      </c>
      <c r="O13" s="43">
        <f t="shared" si="2"/>
        <v>2.7250830564784057E-2</v>
      </c>
      <c r="P13" s="2">
        <v>0</v>
      </c>
      <c r="Q13" s="2">
        <v>0</v>
      </c>
      <c r="R13" s="2">
        <v>0</v>
      </c>
      <c r="S13" s="2">
        <v>0</v>
      </c>
      <c r="T13" s="6">
        <v>0</v>
      </c>
    </row>
    <row r="14" spans="1:20" x14ac:dyDescent="0.25">
      <c r="A14" s="28" t="s">
        <v>12</v>
      </c>
      <c r="B14" s="30" t="s">
        <v>40</v>
      </c>
      <c r="C14" s="35" t="s">
        <v>69</v>
      </c>
      <c r="D14" s="2"/>
      <c r="E14" s="2">
        <v>291</v>
      </c>
      <c r="F14" s="2"/>
      <c r="G14" s="2"/>
      <c r="H14" s="2"/>
      <c r="I14" s="2"/>
      <c r="J14" s="2"/>
      <c r="K14" s="2"/>
      <c r="L14" s="2">
        <f t="shared" si="0"/>
        <v>0</v>
      </c>
      <c r="M14" s="43"/>
      <c r="N14" s="2"/>
      <c r="O14" s="43"/>
      <c r="P14" s="2"/>
      <c r="Q14" s="2"/>
      <c r="R14" s="2"/>
      <c r="S14" s="2"/>
      <c r="T14" s="6"/>
    </row>
    <row r="15" spans="1:20" x14ac:dyDescent="0.25">
      <c r="A15" s="28" t="s">
        <v>13</v>
      </c>
      <c r="B15" s="30" t="s">
        <v>42</v>
      </c>
      <c r="C15" s="35">
        <v>45577</v>
      </c>
      <c r="D15" s="2">
        <v>6</v>
      </c>
      <c r="E15" s="2">
        <v>339</v>
      </c>
      <c r="F15" s="2" t="s">
        <v>132</v>
      </c>
      <c r="G15" s="2">
        <v>0</v>
      </c>
      <c r="H15" s="2">
        <v>0</v>
      </c>
      <c r="I15" s="2">
        <v>11</v>
      </c>
      <c r="J15" s="2">
        <v>3</v>
      </c>
      <c r="K15" s="2">
        <v>0</v>
      </c>
      <c r="L15" s="2">
        <f t="shared" si="0"/>
        <v>14</v>
      </c>
      <c r="M15" s="43">
        <f t="shared" si="1"/>
        <v>2.2583087512291052E-2</v>
      </c>
      <c r="N15" s="2">
        <v>115</v>
      </c>
      <c r="O15" s="43">
        <f t="shared" si="2"/>
        <v>0.18550393313667649</v>
      </c>
      <c r="P15" s="2">
        <v>2</v>
      </c>
      <c r="Q15" s="2">
        <v>9</v>
      </c>
      <c r="R15" s="2">
        <v>5</v>
      </c>
      <c r="S15" s="2">
        <v>0</v>
      </c>
      <c r="T15" s="6">
        <v>0</v>
      </c>
    </row>
    <row r="16" spans="1:20" x14ac:dyDescent="0.25">
      <c r="A16" s="28" t="s">
        <v>14</v>
      </c>
      <c r="B16" s="30" t="s">
        <v>40</v>
      </c>
      <c r="C16" s="35" t="s">
        <v>69</v>
      </c>
      <c r="D16" s="2"/>
      <c r="E16" s="2">
        <v>838</v>
      </c>
      <c r="F16" s="2"/>
      <c r="G16" s="2"/>
      <c r="H16" s="2"/>
      <c r="I16" s="2"/>
      <c r="J16" s="2"/>
      <c r="K16" s="2"/>
      <c r="L16" s="2">
        <f t="shared" si="0"/>
        <v>0</v>
      </c>
      <c r="M16" s="43"/>
      <c r="N16" s="2"/>
      <c r="O16" s="43"/>
      <c r="P16" s="2"/>
      <c r="Q16" s="2"/>
      <c r="R16" s="2"/>
      <c r="S16" s="2"/>
      <c r="T16" s="6"/>
    </row>
    <row r="17" spans="1:20" x14ac:dyDescent="0.25">
      <c r="A17" s="28" t="s">
        <v>15</v>
      </c>
      <c r="B17" s="30" t="s">
        <v>40</v>
      </c>
      <c r="C17" s="35">
        <v>45581</v>
      </c>
      <c r="D17" s="2">
        <v>8</v>
      </c>
      <c r="E17" s="2">
        <v>654</v>
      </c>
      <c r="F17" s="2" t="s">
        <v>131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f t="shared" si="0"/>
        <v>0</v>
      </c>
      <c r="M17" s="43">
        <f t="shared" si="1"/>
        <v>0</v>
      </c>
      <c r="N17" s="2">
        <v>25</v>
      </c>
      <c r="O17" s="43">
        <f t="shared" si="2"/>
        <v>1.5677561162079513E-2</v>
      </c>
      <c r="P17" s="2">
        <v>82</v>
      </c>
      <c r="Q17" s="2">
        <v>0</v>
      </c>
      <c r="R17" s="2">
        <v>0</v>
      </c>
      <c r="S17" s="2">
        <v>0</v>
      </c>
      <c r="T17" s="6">
        <v>0</v>
      </c>
    </row>
    <row r="18" spans="1:20" x14ac:dyDescent="0.25">
      <c r="A18" s="28" t="s">
        <v>44</v>
      </c>
      <c r="B18" s="30" t="s">
        <v>43</v>
      </c>
      <c r="C18" s="35">
        <v>45581</v>
      </c>
      <c r="D18" s="2">
        <v>8</v>
      </c>
      <c r="E18" s="2">
        <v>834</v>
      </c>
      <c r="F18" s="2" t="s">
        <v>131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f t="shared" si="0"/>
        <v>0</v>
      </c>
      <c r="M18" s="43">
        <f t="shared" si="1"/>
        <v>0</v>
      </c>
      <c r="N18" s="2">
        <v>45</v>
      </c>
      <c r="O18" s="43">
        <f t="shared" si="2"/>
        <v>2.2129046762589932E-2</v>
      </c>
      <c r="P18" s="2">
        <v>35</v>
      </c>
      <c r="Q18" s="2">
        <v>0</v>
      </c>
      <c r="R18" s="2">
        <v>0</v>
      </c>
      <c r="S18" s="2">
        <v>0</v>
      </c>
      <c r="T18" s="6">
        <v>0</v>
      </c>
    </row>
    <row r="19" spans="1:20" x14ac:dyDescent="0.25">
      <c r="A19" s="28" t="s">
        <v>45</v>
      </c>
      <c r="B19" s="30" t="s">
        <v>43</v>
      </c>
      <c r="C19" s="35">
        <v>45581</v>
      </c>
      <c r="D19" s="2">
        <v>10</v>
      </c>
      <c r="E19" s="2">
        <v>659</v>
      </c>
      <c r="F19" s="2" t="s">
        <v>131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2">
        <f t="shared" si="0"/>
        <v>1</v>
      </c>
      <c r="M19" s="43">
        <f t="shared" si="1"/>
        <v>4.9787556904400609E-4</v>
      </c>
      <c r="N19" s="2">
        <v>102</v>
      </c>
      <c r="O19" s="43">
        <f t="shared" si="2"/>
        <v>5.0783308042488616E-2</v>
      </c>
      <c r="P19" s="31">
        <v>743</v>
      </c>
      <c r="Q19" s="2">
        <v>0</v>
      </c>
      <c r="R19" s="2">
        <v>1</v>
      </c>
      <c r="S19" s="2">
        <v>0</v>
      </c>
      <c r="T19" s="6">
        <v>0</v>
      </c>
    </row>
    <row r="20" spans="1:20" x14ac:dyDescent="0.25">
      <c r="A20" s="28" t="s">
        <v>50</v>
      </c>
      <c r="B20" s="30" t="s">
        <v>40</v>
      </c>
      <c r="C20" s="35">
        <v>45581</v>
      </c>
      <c r="D20" s="2">
        <v>6</v>
      </c>
      <c r="E20" s="2">
        <v>2851</v>
      </c>
      <c r="F20" s="2" t="s">
        <v>131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43">
        <f t="shared" si="1"/>
        <v>0</v>
      </c>
      <c r="N20" s="2">
        <v>1</v>
      </c>
      <c r="O20" s="43">
        <f t="shared" si="2"/>
        <v>1.9180404536419968E-4</v>
      </c>
      <c r="P20" s="2">
        <v>604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25">
      <c r="A21" s="28" t="s">
        <v>19</v>
      </c>
      <c r="B21" s="30" t="s">
        <v>41</v>
      </c>
      <c r="C21" s="35">
        <v>45581</v>
      </c>
      <c r="D21" s="2">
        <v>6</v>
      </c>
      <c r="E21" s="2">
        <v>473</v>
      </c>
      <c r="F21" s="2" t="s">
        <v>131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f t="shared" si="0"/>
        <v>0</v>
      </c>
      <c r="M21" s="43">
        <f t="shared" si="1"/>
        <v>0</v>
      </c>
      <c r="N21" s="2">
        <v>0</v>
      </c>
      <c r="O21" s="43">
        <f t="shared" si="2"/>
        <v>0</v>
      </c>
      <c r="P21" s="2">
        <v>2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25">
      <c r="A22" s="14" t="s">
        <v>106</v>
      </c>
      <c r="B22" s="25"/>
      <c r="C22" s="15"/>
      <c r="D22" s="16"/>
      <c r="E22" s="16"/>
      <c r="F22" s="16"/>
      <c r="G22" s="17">
        <f>SUM(G7:G21)</f>
        <v>2</v>
      </c>
      <c r="H22" s="17">
        <f>SUM(H7:H21)</f>
        <v>0</v>
      </c>
      <c r="I22" s="17">
        <f>SUM(I7:I21)</f>
        <v>75</v>
      </c>
      <c r="J22" s="17">
        <f>SUM(J7:J21)</f>
        <v>53</v>
      </c>
      <c r="K22" s="17">
        <f>SUM(K7:K21)</f>
        <v>0</v>
      </c>
      <c r="L22" s="17">
        <f t="shared" si="0"/>
        <v>130</v>
      </c>
      <c r="M22" s="16"/>
      <c r="N22" s="17">
        <f>SUM(N7:N21)</f>
        <v>787</v>
      </c>
      <c r="O22" s="17"/>
      <c r="P22" s="33">
        <f>SUM(P7:P21)</f>
        <v>16163</v>
      </c>
      <c r="Q22" s="17">
        <f>SUM(Q7:Q21)</f>
        <v>18</v>
      </c>
      <c r="R22" s="17">
        <f>SUM(R7:R21)</f>
        <v>77</v>
      </c>
      <c r="S22" s="17">
        <f>SUM(S7:S21)</f>
        <v>33</v>
      </c>
      <c r="T22" s="22">
        <f>SUM(T7:T21)</f>
        <v>2</v>
      </c>
    </row>
    <row r="25" spans="1:20" x14ac:dyDescent="0.25">
      <c r="A25" t="s">
        <v>28</v>
      </c>
    </row>
    <row r="27" spans="1:20" x14ac:dyDescent="0.25">
      <c r="A27" t="s">
        <v>27</v>
      </c>
    </row>
    <row r="28" spans="1:20" x14ac:dyDescent="0.25">
      <c r="A28" t="s">
        <v>46</v>
      </c>
    </row>
    <row r="29" spans="1:20" x14ac:dyDescent="0.25">
      <c r="A29" t="s">
        <v>37</v>
      </c>
    </row>
    <row r="30" spans="1:20" x14ac:dyDescent="0.25">
      <c r="A30" t="s">
        <v>38</v>
      </c>
    </row>
    <row r="31" spans="1:20" x14ac:dyDescent="0.25">
      <c r="A31" s="32" t="s">
        <v>137</v>
      </c>
      <c r="B31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7B884-FF4D-4AFE-9E1D-30D1A7909C1F}">
  <dimension ref="A2:T31"/>
  <sheetViews>
    <sheetView workbookViewId="0">
      <selection activeCell="M26" sqref="M26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0" ht="16.5" thickBot="1" x14ac:dyDescent="0.3">
      <c r="Q4" s="5" t="s">
        <v>26</v>
      </c>
      <c r="R4" s="5"/>
      <c r="S4" s="5"/>
      <c r="T4" s="5"/>
    </row>
    <row r="5" spans="1:20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77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111</v>
      </c>
      <c r="H6" s="20" t="s">
        <v>112</v>
      </c>
      <c r="I6" s="20" t="s">
        <v>113</v>
      </c>
      <c r="J6" s="20" t="s">
        <v>114</v>
      </c>
      <c r="K6" s="20" t="s">
        <v>69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 t="s">
        <v>69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22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8</v>
      </c>
      <c r="B8" s="30" t="s">
        <v>41</v>
      </c>
      <c r="C8" s="35" t="s">
        <v>69</v>
      </c>
      <c r="D8" s="2"/>
      <c r="E8" s="2">
        <v>458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25">
      <c r="A9" s="28" t="s">
        <v>9</v>
      </c>
      <c r="B9" s="30" t="s">
        <v>42</v>
      </c>
      <c r="C9" s="35">
        <v>45597</v>
      </c>
      <c r="D9" s="2">
        <v>8</v>
      </c>
      <c r="E9" s="2">
        <v>683</v>
      </c>
      <c r="F9" s="2" t="s">
        <v>132</v>
      </c>
      <c r="G9" s="2">
        <v>0</v>
      </c>
      <c r="H9" s="2">
        <v>0</v>
      </c>
      <c r="I9" s="2">
        <v>85</v>
      </c>
      <c r="J9" s="2">
        <v>31</v>
      </c>
      <c r="K9" s="2">
        <v>0</v>
      </c>
      <c r="L9" s="2">
        <f t="shared" si="0"/>
        <v>116</v>
      </c>
      <c r="M9" s="43">
        <f t="shared" ref="M9:M21" si="1">L9/((D9/3.281)*E9)</f>
        <v>6.9655197657393864E-2</v>
      </c>
      <c r="N9" s="2">
        <v>186</v>
      </c>
      <c r="O9" s="43">
        <f t="shared" ref="O9:O21" si="2">N9/((D9/3.281)*E9)</f>
        <v>0.11168850658857982</v>
      </c>
      <c r="P9" s="31">
        <v>112</v>
      </c>
      <c r="Q9" s="2">
        <v>0</v>
      </c>
      <c r="R9" s="2">
        <v>85</v>
      </c>
      <c r="S9" s="2">
        <v>31</v>
      </c>
      <c r="T9" s="6">
        <v>0</v>
      </c>
    </row>
    <row r="10" spans="1:20" x14ac:dyDescent="0.25">
      <c r="A10" s="28" t="s">
        <v>9</v>
      </c>
      <c r="B10" s="30" t="s">
        <v>42</v>
      </c>
      <c r="C10" s="35">
        <v>45602</v>
      </c>
      <c r="D10" s="2">
        <v>4</v>
      </c>
      <c r="E10" s="2">
        <v>683</v>
      </c>
      <c r="F10" s="2" t="s">
        <v>132</v>
      </c>
      <c r="G10" s="2">
        <v>0</v>
      </c>
      <c r="H10" s="2">
        <v>0</v>
      </c>
      <c r="I10" s="2">
        <v>3</v>
      </c>
      <c r="J10" s="2">
        <v>0</v>
      </c>
      <c r="K10" s="2">
        <v>0</v>
      </c>
      <c r="L10" s="2">
        <f t="shared" si="0"/>
        <v>3</v>
      </c>
      <c r="M10" s="43">
        <f t="shared" si="1"/>
        <v>3.6028550512445102E-3</v>
      </c>
      <c r="N10" s="2">
        <v>367</v>
      </c>
      <c r="O10" s="43">
        <f t="shared" si="2"/>
        <v>0.44074926793557839</v>
      </c>
      <c r="P10" s="2">
        <v>12676</v>
      </c>
      <c r="Q10" s="2">
        <v>0</v>
      </c>
      <c r="R10" s="2">
        <v>3</v>
      </c>
      <c r="S10" s="2">
        <v>0</v>
      </c>
      <c r="T10" s="6">
        <v>0</v>
      </c>
    </row>
    <row r="11" spans="1:20" x14ac:dyDescent="0.25">
      <c r="A11" s="28" t="s">
        <v>10</v>
      </c>
      <c r="B11" s="30" t="s">
        <v>41</v>
      </c>
      <c r="C11" s="35">
        <v>45597</v>
      </c>
      <c r="D11" s="2">
        <v>10</v>
      </c>
      <c r="E11" s="2">
        <v>221</v>
      </c>
      <c r="F11" s="2" t="s">
        <v>132</v>
      </c>
      <c r="G11" s="2">
        <v>0</v>
      </c>
      <c r="H11" s="2">
        <v>0</v>
      </c>
      <c r="I11" s="2">
        <v>5</v>
      </c>
      <c r="J11" s="2">
        <v>54</v>
      </c>
      <c r="K11" s="2">
        <v>0</v>
      </c>
      <c r="L11" s="2">
        <f t="shared" si="0"/>
        <v>59</v>
      </c>
      <c r="M11" s="43">
        <f t="shared" si="1"/>
        <v>8.7592307692307678E-2</v>
      </c>
      <c r="N11" s="2">
        <v>35</v>
      </c>
      <c r="O11" s="43">
        <f t="shared" si="2"/>
        <v>5.1961538461538455E-2</v>
      </c>
      <c r="P11" s="2">
        <v>1539</v>
      </c>
      <c r="Q11" s="2">
        <v>0</v>
      </c>
      <c r="R11" s="2">
        <v>5</v>
      </c>
      <c r="S11" s="2">
        <v>54</v>
      </c>
      <c r="T11" s="6">
        <v>0</v>
      </c>
    </row>
    <row r="12" spans="1:20" x14ac:dyDescent="0.25">
      <c r="A12" s="28" t="s">
        <v>10</v>
      </c>
      <c r="B12" s="30" t="s">
        <v>41</v>
      </c>
      <c r="C12" s="35">
        <v>45605</v>
      </c>
      <c r="D12" s="2">
        <v>5</v>
      </c>
      <c r="E12" s="2">
        <v>221</v>
      </c>
      <c r="F12" s="2" t="s">
        <v>132</v>
      </c>
      <c r="G12" s="2">
        <v>0</v>
      </c>
      <c r="H12" s="2">
        <v>0</v>
      </c>
      <c r="I12" s="2">
        <v>10</v>
      </c>
      <c r="J12" s="2">
        <v>60</v>
      </c>
      <c r="K12" s="2">
        <v>0</v>
      </c>
      <c r="L12" s="2">
        <f t="shared" si="0"/>
        <v>70</v>
      </c>
      <c r="M12" s="43">
        <f t="shared" si="1"/>
        <v>0.20784615384615382</v>
      </c>
      <c r="N12" s="2">
        <v>11</v>
      </c>
      <c r="O12" s="43">
        <f t="shared" si="2"/>
        <v>3.2661538461538457E-2</v>
      </c>
      <c r="P12" s="2">
        <v>2063</v>
      </c>
      <c r="Q12" s="2">
        <v>0</v>
      </c>
      <c r="R12" s="2">
        <v>10</v>
      </c>
      <c r="S12" s="2">
        <v>37</v>
      </c>
      <c r="T12" s="6">
        <v>23</v>
      </c>
    </row>
    <row r="13" spans="1:20" x14ac:dyDescent="0.25">
      <c r="A13" s="28" t="s">
        <v>11</v>
      </c>
      <c r="B13" s="30" t="s">
        <v>41</v>
      </c>
      <c r="C13" s="35" t="s">
        <v>69</v>
      </c>
      <c r="D13" s="2"/>
      <c r="E13" s="2">
        <v>301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43"/>
      <c r="P13" s="2"/>
      <c r="Q13" s="2"/>
      <c r="R13" s="2"/>
      <c r="S13" s="2"/>
      <c r="T13" s="6"/>
    </row>
    <row r="14" spans="1:20" x14ac:dyDescent="0.25">
      <c r="A14" s="28" t="s">
        <v>12</v>
      </c>
      <c r="B14" s="30" t="s">
        <v>40</v>
      </c>
      <c r="C14" s="35" t="s">
        <v>69</v>
      </c>
      <c r="D14" s="2"/>
      <c r="E14" s="2">
        <v>291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43"/>
      <c r="P14" s="2"/>
      <c r="Q14" s="2"/>
      <c r="R14" s="2"/>
      <c r="S14" s="2"/>
      <c r="T14" s="6"/>
    </row>
    <row r="15" spans="1:20" x14ac:dyDescent="0.25">
      <c r="A15" s="28" t="s">
        <v>13</v>
      </c>
      <c r="B15" s="30" t="s">
        <v>42</v>
      </c>
      <c r="C15" s="35" t="s">
        <v>69</v>
      </c>
      <c r="D15" s="2"/>
      <c r="E15" s="2">
        <v>339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43"/>
      <c r="P15" s="2"/>
      <c r="Q15" s="2"/>
      <c r="R15" s="2"/>
      <c r="S15" s="2"/>
      <c r="T15" s="6"/>
    </row>
    <row r="16" spans="1:20" x14ac:dyDescent="0.25">
      <c r="A16" s="28" t="s">
        <v>14</v>
      </c>
      <c r="B16" s="30" t="s">
        <v>40</v>
      </c>
      <c r="C16" s="35" t="s">
        <v>69</v>
      </c>
      <c r="D16" s="2"/>
      <c r="E16" s="2">
        <v>838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43"/>
      <c r="P16" s="2"/>
      <c r="Q16" s="2"/>
      <c r="R16" s="2"/>
      <c r="S16" s="2"/>
      <c r="T16" s="6"/>
    </row>
    <row r="17" spans="1:20" x14ac:dyDescent="0.25">
      <c r="A17" s="28" t="s">
        <v>15</v>
      </c>
      <c r="B17" s="30" t="s">
        <v>40</v>
      </c>
      <c r="C17" s="35" t="s">
        <v>69</v>
      </c>
      <c r="D17" s="2"/>
      <c r="E17" s="2">
        <v>654</v>
      </c>
      <c r="F17" s="2"/>
      <c r="G17" s="2"/>
      <c r="H17" s="2"/>
      <c r="I17" s="2"/>
      <c r="J17" s="2"/>
      <c r="K17" s="2"/>
      <c r="L17" s="2">
        <f t="shared" si="0"/>
        <v>0</v>
      </c>
      <c r="M17" s="2"/>
      <c r="N17" s="2"/>
      <c r="O17" s="43"/>
      <c r="P17" s="2"/>
      <c r="Q17" s="2"/>
      <c r="R17" s="2"/>
      <c r="S17" s="2"/>
      <c r="T17" s="6"/>
    </row>
    <row r="18" spans="1:20" x14ac:dyDescent="0.25">
      <c r="A18" s="28" t="s">
        <v>44</v>
      </c>
      <c r="B18" s="30" t="s">
        <v>43</v>
      </c>
      <c r="C18" s="35" t="s">
        <v>69</v>
      </c>
      <c r="D18" s="2"/>
      <c r="E18" s="2">
        <v>834</v>
      </c>
      <c r="F18" s="2"/>
      <c r="G18" s="2"/>
      <c r="H18" s="2"/>
      <c r="I18" s="2"/>
      <c r="J18" s="2"/>
      <c r="K18" s="2"/>
      <c r="L18" s="2">
        <f t="shared" si="0"/>
        <v>0</v>
      </c>
      <c r="M18" s="2"/>
      <c r="N18" s="2"/>
      <c r="O18" s="43"/>
      <c r="P18" s="2"/>
      <c r="Q18" s="2"/>
      <c r="R18" s="2"/>
      <c r="S18" s="2"/>
      <c r="T18" s="6"/>
    </row>
    <row r="19" spans="1:20" x14ac:dyDescent="0.25">
      <c r="A19" s="28" t="s">
        <v>45</v>
      </c>
      <c r="B19" s="30" t="s">
        <v>43</v>
      </c>
      <c r="C19" s="35" t="s">
        <v>69</v>
      </c>
      <c r="D19" s="2"/>
      <c r="E19" s="2">
        <v>659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43"/>
      <c r="P19" s="31"/>
      <c r="Q19" s="2"/>
      <c r="R19" s="2"/>
      <c r="S19" s="2"/>
      <c r="T19" s="6"/>
    </row>
    <row r="20" spans="1:20" x14ac:dyDescent="0.25">
      <c r="A20" s="28" t="s">
        <v>50</v>
      </c>
      <c r="B20" s="30" t="s">
        <v>40</v>
      </c>
      <c r="C20" s="35">
        <v>45612</v>
      </c>
      <c r="D20" s="2">
        <v>4</v>
      </c>
      <c r="E20" s="2">
        <v>2851</v>
      </c>
      <c r="F20" s="2" t="s">
        <v>131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43">
        <f t="shared" si="1"/>
        <v>0</v>
      </c>
      <c r="N20" s="2">
        <v>105</v>
      </c>
      <c r="O20" s="43">
        <f t="shared" si="2"/>
        <v>3.0209137144861457E-2</v>
      </c>
      <c r="P20" s="2">
        <v>4834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25">
      <c r="A21" s="28" t="s">
        <v>19</v>
      </c>
      <c r="B21" s="30" t="s">
        <v>41</v>
      </c>
      <c r="C21" s="35">
        <v>45612</v>
      </c>
      <c r="D21" s="2">
        <v>7</v>
      </c>
      <c r="E21" s="2">
        <v>473</v>
      </c>
      <c r="F21" s="2" t="s">
        <v>131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f t="shared" si="0"/>
        <v>0</v>
      </c>
      <c r="M21" s="43">
        <f t="shared" si="1"/>
        <v>0</v>
      </c>
      <c r="N21" s="2">
        <v>0</v>
      </c>
      <c r="O21" s="43">
        <f t="shared" si="2"/>
        <v>0</v>
      </c>
      <c r="P21" s="2">
        <v>65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25">
      <c r="A22" s="14" t="s">
        <v>110</v>
      </c>
      <c r="B22" s="25"/>
      <c r="C22" s="15"/>
      <c r="D22" s="16"/>
      <c r="E22" s="16"/>
      <c r="F22" s="16"/>
      <c r="G22" s="17">
        <f>SUM(G7:G21)</f>
        <v>0</v>
      </c>
      <c r="H22" s="17">
        <f>SUM(H7:H21)</f>
        <v>0</v>
      </c>
      <c r="I22" s="17">
        <f>SUM(I7:I21)</f>
        <v>103</v>
      </c>
      <c r="J22" s="17">
        <f>SUM(J7:J21)</f>
        <v>145</v>
      </c>
      <c r="K22" s="17">
        <f>SUM(K7:K21)</f>
        <v>0</v>
      </c>
      <c r="L22" s="17">
        <f t="shared" si="0"/>
        <v>248</v>
      </c>
      <c r="M22" s="16"/>
      <c r="N22" s="17">
        <f>SUM(N7:N21)</f>
        <v>704</v>
      </c>
      <c r="O22" s="17"/>
      <c r="P22" s="33">
        <f>SUM(P7:P21)</f>
        <v>21289</v>
      </c>
      <c r="Q22" s="17">
        <f>SUM(Q7:Q21)</f>
        <v>0</v>
      </c>
      <c r="R22" s="17">
        <f>SUM(R7:R21)</f>
        <v>103</v>
      </c>
      <c r="S22" s="17">
        <f>SUM(S7:S21)</f>
        <v>122</v>
      </c>
      <c r="T22" s="22">
        <f>SUM(T7:T21)</f>
        <v>23</v>
      </c>
    </row>
    <row r="25" spans="1:20" x14ac:dyDescent="0.25">
      <c r="A25" t="s">
        <v>28</v>
      </c>
    </row>
    <row r="27" spans="1:20" x14ac:dyDescent="0.25">
      <c r="A27" t="s">
        <v>27</v>
      </c>
    </row>
    <row r="28" spans="1:20" x14ac:dyDescent="0.25">
      <c r="A28" t="s">
        <v>46</v>
      </c>
    </row>
    <row r="29" spans="1:20" x14ac:dyDescent="0.25">
      <c r="A29" t="s">
        <v>37</v>
      </c>
    </row>
    <row r="30" spans="1:20" x14ac:dyDescent="0.25">
      <c r="A30" t="s">
        <v>38</v>
      </c>
    </row>
    <row r="31" spans="1:20" x14ac:dyDescent="0.25">
      <c r="A31" s="32" t="s">
        <v>137</v>
      </c>
      <c r="B31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A230-C2BD-42F6-B0A7-8BA8A0E93603}">
  <dimension ref="A2:U32"/>
  <sheetViews>
    <sheetView workbookViewId="0">
      <selection activeCell="M28" sqref="M28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1" ht="18.75" x14ac:dyDescent="0.3">
      <c r="A2" s="1" t="s">
        <v>130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1" ht="16.5" thickBot="1" x14ac:dyDescent="0.3">
      <c r="Q4" s="5" t="s">
        <v>26</v>
      </c>
      <c r="R4" s="5"/>
      <c r="S4" s="5"/>
      <c r="T4" s="5"/>
    </row>
    <row r="5" spans="1:21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75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1" x14ac:dyDescent="0.25">
      <c r="A6" s="3" t="s">
        <v>5</v>
      </c>
      <c r="B6" s="18"/>
      <c r="C6" s="27"/>
      <c r="D6" s="19"/>
      <c r="E6" s="19"/>
      <c r="F6" s="19"/>
      <c r="G6" s="20" t="s">
        <v>96</v>
      </c>
      <c r="H6" s="20" t="s">
        <v>116</v>
      </c>
      <c r="I6" s="20" t="s">
        <v>117</v>
      </c>
      <c r="J6" s="20" t="s">
        <v>118</v>
      </c>
      <c r="K6" s="20" t="s">
        <v>68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1" x14ac:dyDescent="0.25">
      <c r="A7" s="28" t="s">
        <v>21</v>
      </c>
      <c r="B7" s="30" t="s">
        <v>40</v>
      </c>
      <c r="C7" s="35">
        <v>45638</v>
      </c>
      <c r="D7" s="2">
        <v>7</v>
      </c>
      <c r="E7" s="2">
        <v>998</v>
      </c>
      <c r="F7" s="2" t="s">
        <v>135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f t="shared" ref="L7:L23" si="0">G7+H7+I7+J7+K7</f>
        <v>0</v>
      </c>
      <c r="M7" s="43">
        <f>L7/((D7/3.281)*E7)</f>
        <v>0</v>
      </c>
      <c r="N7" s="2">
        <v>1</v>
      </c>
      <c r="O7" s="43">
        <f>N7/((D7/3.281)*E7)</f>
        <v>4.6965359290008596E-4</v>
      </c>
      <c r="P7" s="2">
        <v>6</v>
      </c>
      <c r="Q7" s="2">
        <v>0</v>
      </c>
      <c r="R7" s="2">
        <v>0</v>
      </c>
      <c r="S7" s="2">
        <v>0</v>
      </c>
      <c r="T7" s="6">
        <v>0</v>
      </c>
      <c r="U7" s="38"/>
    </row>
    <row r="8" spans="1:21" x14ac:dyDescent="0.25">
      <c r="A8" s="28" t="s">
        <v>7</v>
      </c>
      <c r="B8" s="30" t="s">
        <v>40</v>
      </c>
      <c r="C8" s="35">
        <v>45637</v>
      </c>
      <c r="D8" s="2">
        <v>8</v>
      </c>
      <c r="E8" s="2">
        <v>290</v>
      </c>
      <c r="F8" s="2" t="s">
        <v>135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f t="shared" si="0"/>
        <v>0</v>
      </c>
      <c r="M8" s="43">
        <f t="shared" ref="M8:M21" si="1">L8/((D8/3.281)*E8)</f>
        <v>0</v>
      </c>
      <c r="N8" s="2">
        <v>0</v>
      </c>
      <c r="O8" s="43">
        <f t="shared" ref="O8:O21" si="2">N8/((D8/3.281)*E8)</f>
        <v>0</v>
      </c>
      <c r="P8" s="2">
        <v>0</v>
      </c>
      <c r="Q8" s="2">
        <v>0</v>
      </c>
      <c r="R8" s="2">
        <v>0</v>
      </c>
      <c r="S8" s="2">
        <v>0</v>
      </c>
      <c r="T8" s="6">
        <v>0</v>
      </c>
    </row>
    <row r="9" spans="1:21" x14ac:dyDescent="0.25">
      <c r="A9" s="28" t="s">
        <v>20</v>
      </c>
      <c r="B9" s="30" t="s">
        <v>40</v>
      </c>
      <c r="C9" s="35">
        <v>45637</v>
      </c>
      <c r="D9" s="2">
        <v>6</v>
      </c>
      <c r="E9" s="2">
        <v>793</v>
      </c>
      <c r="F9" s="2" t="s">
        <v>135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f t="shared" si="0"/>
        <v>0</v>
      </c>
      <c r="M9" s="43">
        <f t="shared" si="1"/>
        <v>0</v>
      </c>
      <c r="N9" s="2">
        <v>0</v>
      </c>
      <c r="O9" s="43">
        <f t="shared" si="2"/>
        <v>0</v>
      </c>
      <c r="P9" s="2">
        <v>1</v>
      </c>
      <c r="Q9" s="2">
        <v>0</v>
      </c>
      <c r="R9" s="2">
        <v>0</v>
      </c>
      <c r="S9" s="2">
        <v>0</v>
      </c>
      <c r="T9" s="6">
        <v>0</v>
      </c>
    </row>
    <row r="10" spans="1:21" x14ac:dyDescent="0.25">
      <c r="A10" s="28" t="s">
        <v>8</v>
      </c>
      <c r="B10" s="30" t="s">
        <v>41</v>
      </c>
      <c r="C10" s="35">
        <v>45637</v>
      </c>
      <c r="D10" s="2">
        <v>6</v>
      </c>
      <c r="E10" s="2">
        <v>458</v>
      </c>
      <c r="F10" s="2" t="s">
        <v>135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f t="shared" si="0"/>
        <v>0</v>
      </c>
      <c r="M10" s="43">
        <f t="shared" si="1"/>
        <v>0</v>
      </c>
      <c r="N10" s="2">
        <v>0</v>
      </c>
      <c r="O10" s="43">
        <f t="shared" si="2"/>
        <v>0</v>
      </c>
      <c r="P10" s="2">
        <v>0</v>
      </c>
      <c r="Q10" s="2">
        <v>0</v>
      </c>
      <c r="R10" s="2">
        <v>0</v>
      </c>
      <c r="S10" s="2">
        <v>0</v>
      </c>
      <c r="T10" s="6">
        <v>0</v>
      </c>
    </row>
    <row r="11" spans="1:21" x14ac:dyDescent="0.25">
      <c r="A11" s="28" t="s">
        <v>9</v>
      </c>
      <c r="B11" s="30" t="s">
        <v>42</v>
      </c>
      <c r="C11" s="35" t="s">
        <v>69</v>
      </c>
      <c r="D11" s="2"/>
      <c r="E11" s="2">
        <v>683</v>
      </c>
      <c r="F11" s="2"/>
      <c r="G11" s="2"/>
      <c r="H11" s="2"/>
      <c r="I11" s="2"/>
      <c r="J11" s="2"/>
      <c r="K11" s="2"/>
      <c r="L11" s="2">
        <f t="shared" si="0"/>
        <v>0</v>
      </c>
      <c r="M11" s="43"/>
      <c r="N11" s="2"/>
      <c r="O11" s="43"/>
      <c r="P11" s="31"/>
      <c r="Q11" s="2"/>
      <c r="R11" s="2"/>
      <c r="S11" s="2"/>
      <c r="T11" s="6"/>
    </row>
    <row r="12" spans="1:21" x14ac:dyDescent="0.25">
      <c r="A12" s="28" t="s">
        <v>10</v>
      </c>
      <c r="B12" s="30" t="s">
        <v>41</v>
      </c>
      <c r="C12" s="35" t="s">
        <v>69</v>
      </c>
      <c r="D12" s="2"/>
      <c r="E12" s="2">
        <v>221</v>
      </c>
      <c r="F12" s="2"/>
      <c r="G12" s="2"/>
      <c r="H12" s="2"/>
      <c r="I12" s="2"/>
      <c r="J12" s="2"/>
      <c r="K12" s="2"/>
      <c r="L12" s="2">
        <f t="shared" si="0"/>
        <v>0</v>
      </c>
      <c r="M12" s="43"/>
      <c r="N12" s="2"/>
      <c r="O12" s="43"/>
      <c r="P12" s="2"/>
      <c r="Q12" s="2"/>
      <c r="R12" s="2"/>
      <c r="S12" s="2"/>
      <c r="T12" s="6"/>
    </row>
    <row r="13" spans="1:21" x14ac:dyDescent="0.25">
      <c r="A13" s="28" t="s">
        <v>11</v>
      </c>
      <c r="B13" s="30" t="s">
        <v>41</v>
      </c>
      <c r="C13" s="35">
        <v>45637</v>
      </c>
      <c r="D13" s="2">
        <v>7</v>
      </c>
      <c r="E13" s="2">
        <v>301</v>
      </c>
      <c r="F13" s="2" t="s">
        <v>135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 t="shared" si="0"/>
        <v>0</v>
      </c>
      <c r="M13" s="43">
        <f t="shared" si="1"/>
        <v>0</v>
      </c>
      <c r="N13" s="2">
        <v>35</v>
      </c>
      <c r="O13" s="43">
        <f t="shared" si="2"/>
        <v>5.450166112956812E-2</v>
      </c>
      <c r="P13" s="2">
        <v>2</v>
      </c>
      <c r="Q13" s="2">
        <v>0</v>
      </c>
      <c r="R13" s="2">
        <v>0</v>
      </c>
      <c r="S13" s="2">
        <v>0</v>
      </c>
      <c r="T13" s="6">
        <v>0</v>
      </c>
    </row>
    <row r="14" spans="1:21" x14ac:dyDescent="0.25">
      <c r="A14" s="28" t="s">
        <v>12</v>
      </c>
      <c r="B14" s="30" t="s">
        <v>40</v>
      </c>
      <c r="C14" s="35">
        <v>45639</v>
      </c>
      <c r="D14" s="2">
        <v>8</v>
      </c>
      <c r="E14" s="2">
        <v>291</v>
      </c>
      <c r="F14" s="2" t="s">
        <v>136</v>
      </c>
      <c r="G14" s="2">
        <v>0</v>
      </c>
      <c r="H14" s="2">
        <v>0</v>
      </c>
      <c r="I14" s="2">
        <v>3</v>
      </c>
      <c r="J14" s="2">
        <v>0</v>
      </c>
      <c r="K14" s="2">
        <v>0</v>
      </c>
      <c r="L14" s="2">
        <f t="shared" si="0"/>
        <v>3</v>
      </c>
      <c r="M14" s="43">
        <f t="shared" si="1"/>
        <v>4.2280927835051559E-3</v>
      </c>
      <c r="N14" s="2">
        <v>120</v>
      </c>
      <c r="O14" s="43">
        <f t="shared" si="2"/>
        <v>0.16912371134020623</v>
      </c>
      <c r="P14" s="2">
        <v>12</v>
      </c>
      <c r="Q14" s="2">
        <v>0</v>
      </c>
      <c r="R14" s="2">
        <v>3</v>
      </c>
      <c r="S14" s="2">
        <v>0</v>
      </c>
      <c r="T14" s="6">
        <v>0</v>
      </c>
    </row>
    <row r="15" spans="1:21" x14ac:dyDescent="0.25">
      <c r="A15" s="28" t="s">
        <v>13</v>
      </c>
      <c r="B15" s="30" t="s">
        <v>42</v>
      </c>
      <c r="C15" s="35" t="s">
        <v>69</v>
      </c>
      <c r="D15" s="2"/>
      <c r="E15" s="2">
        <v>339</v>
      </c>
      <c r="F15" s="2"/>
      <c r="G15" s="2"/>
      <c r="H15" s="2"/>
      <c r="I15" s="2"/>
      <c r="J15" s="2"/>
      <c r="K15" s="2"/>
      <c r="L15" s="2">
        <f t="shared" si="0"/>
        <v>0</v>
      </c>
      <c r="M15" s="43"/>
      <c r="N15" s="2"/>
      <c r="O15" s="43"/>
      <c r="P15" s="2"/>
      <c r="Q15" s="2"/>
      <c r="R15" s="2"/>
      <c r="S15" s="2"/>
      <c r="T15" s="6"/>
    </row>
    <row r="16" spans="1:21" x14ac:dyDescent="0.25">
      <c r="A16" s="28" t="s">
        <v>14</v>
      </c>
      <c r="B16" s="30" t="s">
        <v>40</v>
      </c>
      <c r="C16" s="35">
        <v>45639</v>
      </c>
      <c r="D16" s="2">
        <v>7</v>
      </c>
      <c r="E16" s="2">
        <v>838</v>
      </c>
      <c r="F16" s="2" t="s">
        <v>136</v>
      </c>
      <c r="G16" s="2">
        <v>0</v>
      </c>
      <c r="H16" s="2">
        <v>0</v>
      </c>
      <c r="I16" s="2">
        <v>2</v>
      </c>
      <c r="J16" s="2">
        <v>0</v>
      </c>
      <c r="K16" s="2">
        <v>0</v>
      </c>
      <c r="L16" s="2">
        <f t="shared" si="0"/>
        <v>2</v>
      </c>
      <c r="M16" s="43">
        <f t="shared" si="1"/>
        <v>1.1186498465734745E-3</v>
      </c>
      <c r="N16" s="2">
        <v>179</v>
      </c>
      <c r="O16" s="43">
        <f t="shared" si="2"/>
        <v>0.10011916126832596</v>
      </c>
      <c r="P16" s="2">
        <v>9</v>
      </c>
      <c r="Q16" s="2">
        <v>0</v>
      </c>
      <c r="R16" s="2">
        <v>2</v>
      </c>
      <c r="S16" s="2">
        <v>0</v>
      </c>
      <c r="T16" s="6">
        <v>0</v>
      </c>
    </row>
    <row r="17" spans="1:20" x14ac:dyDescent="0.25">
      <c r="A17" s="28" t="s">
        <v>15</v>
      </c>
      <c r="B17" s="30" t="s">
        <v>40</v>
      </c>
      <c r="C17" s="35">
        <v>45638</v>
      </c>
      <c r="D17" s="2">
        <v>8</v>
      </c>
      <c r="E17" s="2">
        <v>654</v>
      </c>
      <c r="F17" s="2" t="s">
        <v>135</v>
      </c>
      <c r="G17" s="2">
        <v>0</v>
      </c>
      <c r="H17" s="2">
        <v>0</v>
      </c>
      <c r="I17" s="2">
        <v>25</v>
      </c>
      <c r="J17" s="2">
        <v>44</v>
      </c>
      <c r="K17" s="2">
        <v>0</v>
      </c>
      <c r="L17" s="2">
        <f t="shared" si="0"/>
        <v>69</v>
      </c>
      <c r="M17" s="43">
        <f t="shared" si="1"/>
        <v>4.3270068807339454E-2</v>
      </c>
      <c r="N17" s="2">
        <v>302</v>
      </c>
      <c r="O17" s="43">
        <f t="shared" si="2"/>
        <v>0.18938493883792051</v>
      </c>
      <c r="P17" s="2">
        <v>23</v>
      </c>
      <c r="Q17" s="2">
        <v>0</v>
      </c>
      <c r="R17" s="2">
        <v>20</v>
      </c>
      <c r="S17" s="2">
        <v>15</v>
      </c>
      <c r="T17" s="6">
        <v>34</v>
      </c>
    </row>
    <row r="18" spans="1:20" x14ac:dyDescent="0.25">
      <c r="A18" s="28" t="s">
        <v>44</v>
      </c>
      <c r="B18" s="30" t="s">
        <v>43</v>
      </c>
      <c r="C18" s="35">
        <v>45638</v>
      </c>
      <c r="D18" s="2">
        <v>7</v>
      </c>
      <c r="E18" s="2">
        <v>834</v>
      </c>
      <c r="F18" s="2" t="s">
        <v>135</v>
      </c>
      <c r="G18" s="2">
        <v>0</v>
      </c>
      <c r="H18" s="2">
        <v>0</v>
      </c>
      <c r="I18" s="2">
        <v>0</v>
      </c>
      <c r="J18" s="2">
        <v>2</v>
      </c>
      <c r="K18" s="2">
        <v>0</v>
      </c>
      <c r="L18" s="2">
        <f t="shared" si="0"/>
        <v>2</v>
      </c>
      <c r="M18" s="43">
        <f t="shared" si="1"/>
        <v>1.1240150736553617E-3</v>
      </c>
      <c r="N18" s="2">
        <v>32</v>
      </c>
      <c r="O18" s="43">
        <f t="shared" si="2"/>
        <v>1.7984241178485787E-2</v>
      </c>
      <c r="P18" s="2">
        <v>592</v>
      </c>
      <c r="Q18" s="2">
        <v>0</v>
      </c>
      <c r="R18" s="2">
        <v>0</v>
      </c>
      <c r="S18" s="2">
        <v>2</v>
      </c>
      <c r="T18" s="6">
        <v>0</v>
      </c>
    </row>
    <row r="19" spans="1:20" x14ac:dyDescent="0.25">
      <c r="A19" s="28" t="s">
        <v>45</v>
      </c>
      <c r="B19" s="30" t="s">
        <v>43</v>
      </c>
      <c r="C19" s="35">
        <v>45638</v>
      </c>
      <c r="D19" s="2">
        <v>7</v>
      </c>
      <c r="E19" s="2">
        <v>659</v>
      </c>
      <c r="F19" s="2" t="s">
        <v>135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0</v>
      </c>
      <c r="M19" s="43">
        <f t="shared" si="1"/>
        <v>0</v>
      </c>
      <c r="N19" s="2">
        <v>147</v>
      </c>
      <c r="O19" s="43">
        <f t="shared" si="2"/>
        <v>0.10455386949924128</v>
      </c>
      <c r="P19" s="31">
        <v>0</v>
      </c>
      <c r="Q19" s="2">
        <v>0</v>
      </c>
      <c r="R19" s="2">
        <v>0</v>
      </c>
      <c r="S19" s="2">
        <v>0</v>
      </c>
      <c r="T19" s="6">
        <v>0</v>
      </c>
    </row>
    <row r="20" spans="1:20" x14ac:dyDescent="0.25">
      <c r="A20" s="28" t="s">
        <v>16</v>
      </c>
      <c r="B20" s="30" t="s">
        <v>43</v>
      </c>
      <c r="C20" s="35">
        <v>45639</v>
      </c>
      <c r="D20" s="2">
        <v>7</v>
      </c>
      <c r="E20" s="2">
        <v>1623</v>
      </c>
      <c r="F20" s="2" t="s">
        <v>135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43">
        <f t="shared" si="1"/>
        <v>0</v>
      </c>
      <c r="N20" s="2">
        <v>1</v>
      </c>
      <c r="O20" s="43">
        <f t="shared" si="2"/>
        <v>2.8879500044010217E-4</v>
      </c>
      <c r="P20" s="2">
        <v>293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25">
      <c r="A21" s="28" t="s">
        <v>50</v>
      </c>
      <c r="B21" s="30" t="s">
        <v>40</v>
      </c>
      <c r="C21" s="35">
        <v>45633</v>
      </c>
      <c r="D21" s="2">
        <v>5</v>
      </c>
      <c r="E21" s="2">
        <v>2851</v>
      </c>
      <c r="F21" s="2" t="s">
        <v>135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f t="shared" si="0"/>
        <v>0</v>
      </c>
      <c r="M21" s="43">
        <f t="shared" si="1"/>
        <v>0</v>
      </c>
      <c r="N21" s="2">
        <v>0</v>
      </c>
      <c r="O21" s="43">
        <f t="shared" si="2"/>
        <v>0</v>
      </c>
      <c r="P21" s="2">
        <v>1215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25">
      <c r="A22" s="28" t="s">
        <v>19</v>
      </c>
      <c r="B22" s="30" t="s">
        <v>41</v>
      </c>
      <c r="C22" s="35" t="s">
        <v>69</v>
      </c>
      <c r="D22" s="2"/>
      <c r="E22" s="2">
        <v>473</v>
      </c>
      <c r="F22" s="2"/>
      <c r="G22" s="2"/>
      <c r="H22" s="2"/>
      <c r="I22" s="2"/>
      <c r="J22" s="2"/>
      <c r="K22" s="2"/>
      <c r="L22" s="2">
        <f t="shared" si="0"/>
        <v>0</v>
      </c>
      <c r="M22" s="2"/>
      <c r="N22" s="2"/>
      <c r="O22" s="2"/>
      <c r="P22" s="2"/>
      <c r="Q22" s="2"/>
      <c r="R22" s="2"/>
      <c r="S22" s="2"/>
      <c r="T22" s="6"/>
    </row>
    <row r="23" spans="1:20" x14ac:dyDescent="0.25">
      <c r="A23" s="14" t="s">
        <v>115</v>
      </c>
      <c r="B23" s="25"/>
      <c r="C23" s="15"/>
      <c r="D23" s="16"/>
      <c r="E23" s="16"/>
      <c r="F23" s="16"/>
      <c r="G23" s="17">
        <f>SUM(G7:G22)</f>
        <v>0</v>
      </c>
      <c r="H23" s="17">
        <f>SUM(H7:H22)</f>
        <v>0</v>
      </c>
      <c r="I23" s="17">
        <f>SUM(I7:I22)</f>
        <v>30</v>
      </c>
      <c r="J23" s="17">
        <f>SUM(J7:J22)</f>
        <v>46</v>
      </c>
      <c r="K23" s="17">
        <f>SUM(K7:K22)</f>
        <v>0</v>
      </c>
      <c r="L23" s="17">
        <f t="shared" si="0"/>
        <v>76</v>
      </c>
      <c r="M23" s="16"/>
      <c r="N23" s="17">
        <f>SUM(N7:N22)</f>
        <v>817</v>
      </c>
      <c r="O23" s="17"/>
      <c r="P23" s="33">
        <f>SUM(P7:P22)</f>
        <v>2153</v>
      </c>
      <c r="Q23" s="17">
        <f>SUM(Q7:Q22)</f>
        <v>0</v>
      </c>
      <c r="R23" s="17">
        <f>SUM(R7:R22)</f>
        <v>25</v>
      </c>
      <c r="S23" s="17">
        <f>SUM(S7:S22)</f>
        <v>17</v>
      </c>
      <c r="T23" s="22">
        <f>SUM(T7:T22)</f>
        <v>34</v>
      </c>
    </row>
    <row r="26" spans="1:20" x14ac:dyDescent="0.25">
      <c r="A26" t="s">
        <v>28</v>
      </c>
    </row>
    <row r="28" spans="1:20" x14ac:dyDescent="0.25">
      <c r="A28" t="s">
        <v>27</v>
      </c>
    </row>
    <row r="29" spans="1:20" x14ac:dyDescent="0.25">
      <c r="A29" t="s">
        <v>46</v>
      </c>
    </row>
    <row r="30" spans="1:20" x14ac:dyDescent="0.25">
      <c r="A30" t="s">
        <v>37</v>
      </c>
    </row>
    <row r="31" spans="1:20" x14ac:dyDescent="0.25">
      <c r="A31" t="s">
        <v>38</v>
      </c>
    </row>
    <row r="32" spans="1:20" x14ac:dyDescent="0.25">
      <c r="A32" s="32" t="s">
        <v>137</v>
      </c>
      <c r="B32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T30"/>
  <sheetViews>
    <sheetView workbookViewId="0">
      <selection activeCell="M27" sqref="M27"/>
    </sheetView>
  </sheetViews>
  <sheetFormatPr defaultRowHeight="15" x14ac:dyDescent="0.25"/>
  <cols>
    <col min="1" max="1" width="37" customWidth="1"/>
    <col min="2" max="2" width="9.7109375" customWidth="1"/>
    <col min="4" max="4" width="12.5703125" customWidth="1"/>
    <col min="5" max="6" width="11.85546875" customWidth="1"/>
    <col min="7" max="8" width="11" customWidth="1"/>
    <col min="9" max="9" width="12.28515625" customWidth="1"/>
    <col min="10" max="11" width="13.7109375" customWidth="1"/>
    <col min="13" max="13" width="15.85546875" customWidth="1"/>
    <col min="15" max="15" width="12.140625" customWidth="1"/>
    <col min="17" max="17" width="10" customWidth="1"/>
    <col min="19" max="19" width="9.28515625" customWidth="1"/>
  </cols>
  <sheetData>
    <row r="2" spans="1:20" ht="18.75" x14ac:dyDescent="0.3">
      <c r="A2" s="1" t="s">
        <v>120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0" ht="16.5" thickBot="1" x14ac:dyDescent="0.3">
      <c r="Q4" s="5" t="s">
        <v>26</v>
      </c>
      <c r="R4" s="5"/>
      <c r="S4" s="5"/>
      <c r="T4" s="5"/>
    </row>
    <row r="5" spans="1:20" ht="30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2</v>
      </c>
      <c r="H5" s="10" t="s">
        <v>3</v>
      </c>
      <c r="I5" s="10" t="s">
        <v>4</v>
      </c>
      <c r="J5" s="10" t="s">
        <v>47</v>
      </c>
      <c r="K5" s="10" t="s">
        <v>2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51</v>
      </c>
      <c r="H6" s="20" t="s">
        <v>52</v>
      </c>
      <c r="I6" s="20" t="s">
        <v>53</v>
      </c>
      <c r="J6" s="20" t="s">
        <v>54</v>
      </c>
      <c r="K6" s="20" t="s">
        <v>55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>
        <v>44979</v>
      </c>
      <c r="D7" s="2">
        <v>4</v>
      </c>
      <c r="E7" s="2">
        <v>998</v>
      </c>
      <c r="F7" s="2" t="s">
        <v>131</v>
      </c>
      <c r="G7" s="2">
        <v>0</v>
      </c>
      <c r="H7" s="2">
        <v>10</v>
      </c>
      <c r="I7" s="2">
        <v>5</v>
      </c>
      <c r="J7" s="2">
        <v>0</v>
      </c>
      <c r="K7" s="2">
        <v>0</v>
      </c>
      <c r="L7" s="2">
        <f t="shared" ref="L7:L20" si="0">G7+H7+I7+J7+K7</f>
        <v>15</v>
      </c>
      <c r="M7" s="2">
        <f>L7/((D7/3.281)*E7)</f>
        <v>1.2328406813627256E-2</v>
      </c>
      <c r="N7" s="2">
        <v>0</v>
      </c>
      <c r="O7" s="2">
        <f>N7/((D7/3.281)*E7)</f>
        <v>0</v>
      </c>
      <c r="P7" s="2">
        <v>9</v>
      </c>
      <c r="Q7" s="2">
        <v>0</v>
      </c>
      <c r="R7" s="2">
        <v>10</v>
      </c>
      <c r="S7" s="2">
        <v>5</v>
      </c>
      <c r="T7" s="6">
        <v>0</v>
      </c>
    </row>
    <row r="8" spans="1:20" x14ac:dyDescent="0.25">
      <c r="A8" s="28" t="s">
        <v>8</v>
      </c>
      <c r="B8" s="30" t="s">
        <v>41</v>
      </c>
      <c r="C8" s="35">
        <v>44979</v>
      </c>
      <c r="D8" s="2">
        <v>3.5</v>
      </c>
      <c r="E8" s="2">
        <v>458</v>
      </c>
      <c r="F8" s="2" t="s">
        <v>131</v>
      </c>
      <c r="G8" s="2">
        <v>45</v>
      </c>
      <c r="H8" s="2">
        <v>0</v>
      </c>
      <c r="I8" s="2">
        <v>0</v>
      </c>
      <c r="J8" s="2">
        <v>0</v>
      </c>
      <c r="K8" s="2">
        <v>0</v>
      </c>
      <c r="L8" s="2">
        <f t="shared" si="0"/>
        <v>45</v>
      </c>
      <c r="M8" s="43">
        <f t="shared" ref="M8:M14" si="1">L8/((D8/3.281)*E8)</f>
        <v>9.2105427323767947E-2</v>
      </c>
      <c r="N8" s="2">
        <v>0</v>
      </c>
      <c r="O8" s="43">
        <f>N8/((D8/3.281)*E8)</f>
        <v>0</v>
      </c>
      <c r="P8" s="2">
        <v>0</v>
      </c>
      <c r="Q8" s="2">
        <v>25</v>
      </c>
      <c r="R8" s="2">
        <v>20</v>
      </c>
      <c r="S8" s="2">
        <v>0</v>
      </c>
      <c r="T8" s="6">
        <v>0</v>
      </c>
    </row>
    <row r="9" spans="1:20" x14ac:dyDescent="0.25">
      <c r="A9" s="28" t="s">
        <v>9</v>
      </c>
      <c r="B9" s="30" t="s">
        <v>42</v>
      </c>
      <c r="C9" s="35">
        <v>45344</v>
      </c>
      <c r="D9" s="2">
        <v>8</v>
      </c>
      <c r="E9" s="2">
        <v>683</v>
      </c>
      <c r="F9" s="2" t="s">
        <v>132</v>
      </c>
      <c r="G9" s="2">
        <v>0</v>
      </c>
      <c r="H9" s="2">
        <v>0</v>
      </c>
      <c r="I9" s="2">
        <v>1</v>
      </c>
      <c r="J9" s="2">
        <v>0</v>
      </c>
      <c r="K9" s="2">
        <v>0</v>
      </c>
      <c r="L9" s="2">
        <f t="shared" si="0"/>
        <v>1</v>
      </c>
      <c r="M9" s="43">
        <f t="shared" si="1"/>
        <v>6.0047584187408504E-4</v>
      </c>
      <c r="N9" s="2">
        <v>0</v>
      </c>
      <c r="O9" s="43">
        <f t="shared" ref="O9:O14" si="2">N9/((D9/3.281)*E9)</f>
        <v>0</v>
      </c>
      <c r="P9" s="31">
        <v>0</v>
      </c>
      <c r="Q9" s="2">
        <v>0</v>
      </c>
      <c r="R9" s="2">
        <v>0</v>
      </c>
      <c r="S9" s="2">
        <v>1</v>
      </c>
      <c r="T9" s="6">
        <v>0</v>
      </c>
    </row>
    <row r="10" spans="1:20" x14ac:dyDescent="0.25">
      <c r="A10" s="28" t="s">
        <v>10</v>
      </c>
      <c r="B10" s="30" t="s">
        <v>41</v>
      </c>
      <c r="C10" s="35">
        <v>45344</v>
      </c>
      <c r="D10" s="2">
        <v>10</v>
      </c>
      <c r="E10" s="2">
        <v>221</v>
      </c>
      <c r="F10" s="2" t="s">
        <v>132</v>
      </c>
      <c r="G10" s="2">
        <v>65</v>
      </c>
      <c r="H10" s="2">
        <v>0</v>
      </c>
      <c r="I10" s="2">
        <v>0</v>
      </c>
      <c r="J10" s="2">
        <v>0</v>
      </c>
      <c r="K10" s="2">
        <v>0</v>
      </c>
      <c r="L10" s="2">
        <f t="shared" si="0"/>
        <v>65</v>
      </c>
      <c r="M10" s="43">
        <f t="shared" si="1"/>
        <v>9.6499999999999989E-2</v>
      </c>
      <c r="N10" s="2">
        <v>0</v>
      </c>
      <c r="O10" s="43">
        <f t="shared" si="2"/>
        <v>0</v>
      </c>
      <c r="P10" s="2">
        <v>7</v>
      </c>
      <c r="Q10" s="2">
        <v>46</v>
      </c>
      <c r="R10" s="2">
        <v>19</v>
      </c>
      <c r="S10" s="2">
        <v>0</v>
      </c>
      <c r="T10" s="6">
        <v>0</v>
      </c>
    </row>
    <row r="11" spans="1:20" x14ac:dyDescent="0.25">
      <c r="A11" s="28" t="s">
        <v>11</v>
      </c>
      <c r="B11" s="30" t="s">
        <v>41</v>
      </c>
      <c r="C11" s="35">
        <v>44980</v>
      </c>
      <c r="D11" s="2">
        <v>4.5</v>
      </c>
      <c r="E11" s="2">
        <v>301</v>
      </c>
      <c r="F11" s="2" t="s">
        <v>131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f t="shared" si="0"/>
        <v>0</v>
      </c>
      <c r="M11" s="43">
        <f t="shared" si="1"/>
        <v>0</v>
      </c>
      <c r="N11" s="2">
        <v>1</v>
      </c>
      <c r="O11" s="43">
        <f t="shared" si="2"/>
        <v>2.4222960502030266E-3</v>
      </c>
      <c r="P11" s="2">
        <v>0</v>
      </c>
      <c r="Q11" s="2">
        <v>0</v>
      </c>
      <c r="R11" s="2">
        <v>0</v>
      </c>
      <c r="S11" s="2">
        <v>0</v>
      </c>
      <c r="T11" s="6">
        <v>0</v>
      </c>
    </row>
    <row r="12" spans="1:20" x14ac:dyDescent="0.25">
      <c r="A12" s="28" t="s">
        <v>11</v>
      </c>
      <c r="B12" s="30" t="s">
        <v>41</v>
      </c>
      <c r="C12" s="35">
        <v>45345</v>
      </c>
      <c r="D12" s="2">
        <v>4.5</v>
      </c>
      <c r="E12" s="2">
        <v>301</v>
      </c>
      <c r="F12" s="2" t="s">
        <v>132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f t="shared" si="0"/>
        <v>1</v>
      </c>
      <c r="M12" s="43">
        <f t="shared" si="1"/>
        <v>2.4222960502030266E-3</v>
      </c>
      <c r="N12" s="2">
        <v>1</v>
      </c>
      <c r="O12" s="43">
        <f t="shared" si="2"/>
        <v>2.4222960502030266E-3</v>
      </c>
      <c r="P12" s="2">
        <v>0</v>
      </c>
      <c r="Q12" s="2">
        <v>1</v>
      </c>
      <c r="R12" s="2">
        <v>0</v>
      </c>
      <c r="S12" s="2">
        <v>0</v>
      </c>
      <c r="T12" s="6">
        <v>0</v>
      </c>
    </row>
    <row r="13" spans="1:20" x14ac:dyDescent="0.25">
      <c r="A13" s="28" t="s">
        <v>12</v>
      </c>
      <c r="B13" s="30" t="s">
        <v>40</v>
      </c>
      <c r="C13" s="35" t="s">
        <v>69</v>
      </c>
      <c r="D13" s="2"/>
      <c r="E13" s="2">
        <v>291</v>
      </c>
      <c r="F13" s="2"/>
      <c r="G13" s="2"/>
      <c r="H13" s="2"/>
      <c r="I13" s="2"/>
      <c r="J13" s="2"/>
      <c r="K13" s="2"/>
      <c r="L13" s="2">
        <f t="shared" si="0"/>
        <v>0</v>
      </c>
      <c r="M13" s="43"/>
      <c r="N13" s="2"/>
      <c r="O13" s="43"/>
      <c r="P13" s="2"/>
      <c r="Q13" s="2"/>
      <c r="R13" s="2"/>
      <c r="S13" s="2"/>
      <c r="T13" s="6"/>
    </row>
    <row r="14" spans="1:20" x14ac:dyDescent="0.25">
      <c r="A14" s="28" t="s">
        <v>13</v>
      </c>
      <c r="B14" s="30" t="s">
        <v>42</v>
      </c>
      <c r="C14" s="35">
        <v>45345</v>
      </c>
      <c r="D14" s="2">
        <v>7</v>
      </c>
      <c r="E14" s="2">
        <v>339</v>
      </c>
      <c r="F14" s="2" t="s">
        <v>132</v>
      </c>
      <c r="G14" s="2">
        <v>37</v>
      </c>
      <c r="H14" s="2">
        <v>2</v>
      </c>
      <c r="I14" s="2">
        <v>0</v>
      </c>
      <c r="J14" s="2">
        <v>0</v>
      </c>
      <c r="K14" s="2">
        <v>0</v>
      </c>
      <c r="L14" s="2">
        <f t="shared" si="0"/>
        <v>39</v>
      </c>
      <c r="M14" s="43">
        <f t="shared" si="1"/>
        <v>5.3922882427307216E-2</v>
      </c>
      <c r="N14" s="2">
        <v>2</v>
      </c>
      <c r="O14" s="43">
        <f t="shared" si="2"/>
        <v>2.7652760219131906E-3</v>
      </c>
      <c r="P14" s="2">
        <v>442</v>
      </c>
      <c r="Q14" s="2">
        <v>30</v>
      </c>
      <c r="R14" s="2">
        <v>9</v>
      </c>
      <c r="S14" s="2">
        <v>0</v>
      </c>
      <c r="T14" s="6">
        <v>0</v>
      </c>
    </row>
    <row r="15" spans="1:20" x14ac:dyDescent="0.25">
      <c r="A15" s="28" t="s">
        <v>14</v>
      </c>
      <c r="B15" s="30" t="s">
        <v>42</v>
      </c>
      <c r="C15" s="35" t="s">
        <v>69</v>
      </c>
      <c r="D15" s="2"/>
      <c r="E15" s="2">
        <v>159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2"/>
      <c r="P15" s="2"/>
      <c r="Q15" s="2"/>
      <c r="R15" s="2"/>
      <c r="S15" s="2"/>
      <c r="T15" s="6"/>
    </row>
    <row r="16" spans="1:20" x14ac:dyDescent="0.25">
      <c r="A16" s="28" t="s">
        <v>15</v>
      </c>
      <c r="B16" s="30" t="s">
        <v>40</v>
      </c>
      <c r="C16" s="35" t="s">
        <v>69</v>
      </c>
      <c r="D16" s="2"/>
      <c r="E16" s="2">
        <v>654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2"/>
      <c r="P16" s="2"/>
      <c r="Q16" s="2"/>
      <c r="R16" s="2"/>
      <c r="S16" s="2"/>
      <c r="T16" s="6"/>
    </row>
    <row r="17" spans="1:20" x14ac:dyDescent="0.25">
      <c r="A17" s="28" t="s">
        <v>44</v>
      </c>
      <c r="B17" s="30" t="s">
        <v>43</v>
      </c>
      <c r="C17" s="35" t="s">
        <v>69</v>
      </c>
      <c r="D17" s="2"/>
      <c r="E17" s="2">
        <v>834</v>
      </c>
      <c r="F17" s="2"/>
      <c r="G17" s="2"/>
      <c r="H17" s="2"/>
      <c r="I17" s="2"/>
      <c r="J17" s="2"/>
      <c r="K17" s="2"/>
      <c r="L17" s="2">
        <f t="shared" si="0"/>
        <v>0</v>
      </c>
      <c r="M17" s="2"/>
      <c r="N17" s="2"/>
      <c r="O17" s="2"/>
      <c r="P17" s="2"/>
      <c r="Q17" s="2"/>
      <c r="R17" s="2"/>
      <c r="S17" s="2"/>
      <c r="T17" s="6"/>
    </row>
    <row r="18" spans="1:20" x14ac:dyDescent="0.25">
      <c r="A18" s="28" t="s">
        <v>45</v>
      </c>
      <c r="B18" s="30" t="s">
        <v>43</v>
      </c>
      <c r="C18" s="35" t="s">
        <v>69</v>
      </c>
      <c r="D18" s="2"/>
      <c r="E18" s="2">
        <v>659</v>
      </c>
      <c r="F18" s="2"/>
      <c r="G18" s="2"/>
      <c r="H18" s="2"/>
      <c r="I18" s="2"/>
      <c r="J18" s="2"/>
      <c r="K18" s="2"/>
      <c r="L18" s="2">
        <f t="shared" si="0"/>
        <v>0</v>
      </c>
      <c r="M18" s="2"/>
      <c r="N18" s="2"/>
      <c r="O18" s="2"/>
      <c r="P18" s="31"/>
      <c r="Q18" s="2"/>
      <c r="R18" s="2"/>
      <c r="S18" s="2"/>
      <c r="T18" s="6"/>
    </row>
    <row r="19" spans="1:20" x14ac:dyDescent="0.25">
      <c r="A19" s="28" t="s">
        <v>50</v>
      </c>
      <c r="B19" s="30" t="s">
        <v>40</v>
      </c>
      <c r="C19" s="35" t="s">
        <v>69</v>
      </c>
      <c r="D19" s="2"/>
      <c r="E19" s="2">
        <v>2851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25">
      <c r="A20" s="28" t="s">
        <v>19</v>
      </c>
      <c r="B20" s="30" t="s">
        <v>41</v>
      </c>
      <c r="C20" s="35" t="s">
        <v>69</v>
      </c>
      <c r="D20" s="2"/>
      <c r="E20" s="2">
        <v>473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25">
      <c r="A21" s="14" t="s">
        <v>56</v>
      </c>
      <c r="B21" s="25"/>
      <c r="C21" s="15"/>
      <c r="D21" s="16"/>
      <c r="E21" s="16"/>
      <c r="F21" s="16"/>
      <c r="G21" s="17">
        <f>SUM(G7:G20)</f>
        <v>148</v>
      </c>
      <c r="H21" s="17">
        <f>SUM(H7:H20)</f>
        <v>12</v>
      </c>
      <c r="I21" s="17">
        <f>SUM(I7:I20)</f>
        <v>6</v>
      </c>
      <c r="J21" s="17">
        <f>SUM(J7:J20)</f>
        <v>0</v>
      </c>
      <c r="K21" s="17">
        <f>SUM(K7:K20)</f>
        <v>0</v>
      </c>
      <c r="L21" s="17">
        <f>G21+H21+I21+J21+K21</f>
        <v>166</v>
      </c>
      <c r="M21" s="16"/>
      <c r="N21" s="17">
        <f>SUM(N7:N20)</f>
        <v>4</v>
      </c>
      <c r="O21" s="17"/>
      <c r="P21" s="33">
        <f>SUM(P7:P20)</f>
        <v>458</v>
      </c>
      <c r="Q21" s="17">
        <f>SUM(Q7:Q20)</f>
        <v>102</v>
      </c>
      <c r="R21" s="17">
        <f>SUM(R7:R20)</f>
        <v>58</v>
      </c>
      <c r="S21" s="17">
        <f>SUM(S7:S20)</f>
        <v>6</v>
      </c>
      <c r="T21" s="22">
        <f>SUM(T7:T20)</f>
        <v>0</v>
      </c>
    </row>
    <row r="24" spans="1:20" x14ac:dyDescent="0.25">
      <c r="A24" t="s">
        <v>28</v>
      </c>
    </row>
    <row r="26" spans="1:20" x14ac:dyDescent="0.25">
      <c r="A26" t="s">
        <v>27</v>
      </c>
    </row>
    <row r="27" spans="1:20" x14ac:dyDescent="0.25">
      <c r="A27" t="s">
        <v>46</v>
      </c>
    </row>
    <row r="28" spans="1:20" x14ac:dyDescent="0.25">
      <c r="A28" t="s">
        <v>37</v>
      </c>
    </row>
    <row r="29" spans="1:20" x14ac:dyDescent="0.25">
      <c r="A29" t="s">
        <v>38</v>
      </c>
    </row>
    <row r="30" spans="1:20" x14ac:dyDescent="0.25">
      <c r="A30" s="32" t="s">
        <v>137</v>
      </c>
      <c r="B30" s="24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44AE-7507-4D73-A7BD-329FBE7FDFE8}">
  <dimension ref="A2:T29"/>
  <sheetViews>
    <sheetView workbookViewId="0">
      <selection activeCell="L29" sqref="L29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1.710937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3" spans="1:20" x14ac:dyDescent="0.25">
      <c r="B3" s="34" t="s">
        <v>138</v>
      </c>
    </row>
    <row r="4" spans="1:20" ht="16.5" thickBot="1" x14ac:dyDescent="0.3">
      <c r="Q4" s="5" t="s">
        <v>26</v>
      </c>
      <c r="R4" s="5"/>
      <c r="S4" s="5"/>
      <c r="T4" s="5"/>
    </row>
    <row r="5" spans="1:20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2</v>
      </c>
      <c r="H5" s="10" t="s">
        <v>3</v>
      </c>
      <c r="I5" s="10" t="s">
        <v>4</v>
      </c>
      <c r="J5" s="10" t="s">
        <v>47</v>
      </c>
      <c r="K5" s="10" t="s">
        <v>2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65</v>
      </c>
      <c r="H6" s="20" t="s">
        <v>66</v>
      </c>
      <c r="I6" s="20" t="s">
        <v>67</v>
      </c>
      <c r="J6" s="20" t="s">
        <v>68</v>
      </c>
      <c r="K6" s="20" t="s">
        <v>69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 t="s">
        <v>69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19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8</v>
      </c>
      <c r="B8" s="30" t="s">
        <v>41</v>
      </c>
      <c r="C8" s="35" t="s">
        <v>69</v>
      </c>
      <c r="D8" s="2"/>
      <c r="E8" s="2">
        <v>458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25">
      <c r="A9" s="28" t="s">
        <v>9</v>
      </c>
      <c r="B9" s="30" t="s">
        <v>42</v>
      </c>
      <c r="C9" s="35" t="s">
        <v>69</v>
      </c>
      <c r="D9" s="2"/>
      <c r="E9" s="2">
        <v>683</v>
      </c>
      <c r="F9" s="2"/>
      <c r="G9" s="2"/>
      <c r="H9" s="2"/>
      <c r="I9" s="2"/>
      <c r="J9" s="2"/>
      <c r="K9" s="2"/>
      <c r="L9" s="2">
        <f t="shared" si="0"/>
        <v>0</v>
      </c>
      <c r="M9" s="2"/>
      <c r="N9" s="2"/>
      <c r="O9" s="2"/>
      <c r="P9" s="31"/>
      <c r="Q9" s="2"/>
      <c r="R9" s="2"/>
      <c r="S9" s="2"/>
      <c r="T9" s="6"/>
    </row>
    <row r="10" spans="1:20" x14ac:dyDescent="0.25">
      <c r="A10" s="28" t="s">
        <v>10</v>
      </c>
      <c r="B10" s="30" t="s">
        <v>41</v>
      </c>
      <c r="C10" s="35" t="s">
        <v>69</v>
      </c>
      <c r="D10" s="2"/>
      <c r="E10" s="2">
        <v>221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2"/>
      <c r="P10" s="2"/>
      <c r="Q10" s="2"/>
      <c r="R10" s="2"/>
      <c r="S10" s="2"/>
      <c r="T10" s="6"/>
    </row>
    <row r="11" spans="1:20" x14ac:dyDescent="0.25">
      <c r="A11" s="28" t="s">
        <v>11</v>
      </c>
      <c r="B11" s="30" t="s">
        <v>41</v>
      </c>
      <c r="C11" s="35" t="s">
        <v>69</v>
      </c>
      <c r="D11" s="2"/>
      <c r="E11" s="2">
        <v>301</v>
      </c>
      <c r="F11" s="2"/>
      <c r="G11" s="2"/>
      <c r="H11" s="2"/>
      <c r="I11" s="2"/>
      <c r="J11" s="2"/>
      <c r="K11" s="2"/>
      <c r="L11" s="2">
        <f t="shared" si="0"/>
        <v>0</v>
      </c>
      <c r="M11" s="2"/>
      <c r="N11" s="2"/>
      <c r="O11" s="2"/>
      <c r="P11" s="2"/>
      <c r="Q11" s="2"/>
      <c r="R11" s="2"/>
      <c r="S11" s="2"/>
      <c r="T11" s="6"/>
    </row>
    <row r="12" spans="1:20" x14ac:dyDescent="0.25">
      <c r="A12" s="28" t="s">
        <v>12</v>
      </c>
      <c r="B12" s="30" t="s">
        <v>40</v>
      </c>
      <c r="C12" s="35" t="s">
        <v>69</v>
      </c>
      <c r="D12" s="2"/>
      <c r="E12" s="2">
        <v>291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2"/>
      <c r="P12" s="2"/>
      <c r="Q12" s="2"/>
      <c r="R12" s="2"/>
      <c r="S12" s="2"/>
      <c r="T12" s="6"/>
    </row>
    <row r="13" spans="1:20" x14ac:dyDescent="0.25">
      <c r="A13" s="28" t="s">
        <v>13</v>
      </c>
      <c r="B13" s="30" t="s">
        <v>42</v>
      </c>
      <c r="C13" s="35" t="s">
        <v>69</v>
      </c>
      <c r="D13" s="2"/>
      <c r="E13" s="2">
        <v>339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2"/>
      <c r="P13" s="2"/>
      <c r="Q13" s="2"/>
      <c r="R13" s="2"/>
      <c r="S13" s="2"/>
      <c r="T13" s="6"/>
    </row>
    <row r="14" spans="1:20" x14ac:dyDescent="0.25">
      <c r="A14" s="28" t="s">
        <v>14</v>
      </c>
      <c r="B14" s="30" t="s">
        <v>42</v>
      </c>
      <c r="C14" s="35" t="s">
        <v>69</v>
      </c>
      <c r="D14" s="2"/>
      <c r="E14" s="2">
        <v>159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25">
      <c r="A15" s="28" t="s">
        <v>15</v>
      </c>
      <c r="B15" s="30" t="s">
        <v>40</v>
      </c>
      <c r="C15" s="35" t="s">
        <v>69</v>
      </c>
      <c r="D15" s="2"/>
      <c r="E15" s="2">
        <v>654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2"/>
      <c r="P15" s="2"/>
      <c r="Q15" s="2"/>
      <c r="R15" s="2"/>
      <c r="S15" s="2"/>
      <c r="T15" s="6"/>
    </row>
    <row r="16" spans="1:20" x14ac:dyDescent="0.25">
      <c r="A16" s="28" t="s">
        <v>44</v>
      </c>
      <c r="B16" s="30" t="s">
        <v>43</v>
      </c>
      <c r="C16" s="35" t="s">
        <v>69</v>
      </c>
      <c r="D16" s="2"/>
      <c r="E16" s="2">
        <v>834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2"/>
      <c r="P16" s="2"/>
      <c r="Q16" s="2"/>
      <c r="R16" s="2"/>
      <c r="S16" s="2"/>
      <c r="T16" s="6"/>
    </row>
    <row r="17" spans="1:20" x14ac:dyDescent="0.25">
      <c r="A17" s="28" t="s">
        <v>45</v>
      </c>
      <c r="B17" s="30" t="s">
        <v>43</v>
      </c>
      <c r="C17" s="35" t="s">
        <v>69</v>
      </c>
      <c r="D17" s="2"/>
      <c r="E17" s="2">
        <v>659</v>
      </c>
      <c r="F17" s="2"/>
      <c r="G17" s="2"/>
      <c r="H17" s="2"/>
      <c r="I17" s="2"/>
      <c r="J17" s="2"/>
      <c r="K17" s="2"/>
      <c r="L17" s="2">
        <f t="shared" si="0"/>
        <v>0</v>
      </c>
      <c r="M17" s="2"/>
      <c r="N17" s="2"/>
      <c r="O17" s="2"/>
      <c r="P17" s="31"/>
      <c r="Q17" s="2"/>
      <c r="R17" s="2"/>
      <c r="S17" s="2"/>
      <c r="T17" s="6"/>
    </row>
    <row r="18" spans="1:20" x14ac:dyDescent="0.25">
      <c r="A18" s="28" t="s">
        <v>50</v>
      </c>
      <c r="B18" s="30" t="s">
        <v>40</v>
      </c>
      <c r="C18" s="35" t="s">
        <v>69</v>
      </c>
      <c r="D18" s="2"/>
      <c r="E18" s="2">
        <v>2851</v>
      </c>
      <c r="F18" s="2"/>
      <c r="G18" s="2"/>
      <c r="H18" s="2"/>
      <c r="I18" s="2"/>
      <c r="J18" s="2"/>
      <c r="K18" s="2"/>
      <c r="L18" s="2">
        <f t="shared" si="0"/>
        <v>0</v>
      </c>
      <c r="M18" s="2"/>
      <c r="N18" s="2"/>
      <c r="O18" s="2"/>
      <c r="P18" s="2"/>
      <c r="Q18" s="2"/>
      <c r="R18" s="2"/>
      <c r="S18" s="2"/>
      <c r="T18" s="6"/>
    </row>
    <row r="19" spans="1:20" x14ac:dyDescent="0.25">
      <c r="A19" s="28" t="s">
        <v>19</v>
      </c>
      <c r="B19" s="30" t="s">
        <v>41</v>
      </c>
      <c r="C19" s="35" t="s">
        <v>69</v>
      </c>
      <c r="D19" s="2"/>
      <c r="E19" s="2">
        <v>473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25">
      <c r="A20" s="14" t="s">
        <v>57</v>
      </c>
      <c r="B20" s="25"/>
      <c r="C20" s="15"/>
      <c r="D20" s="16"/>
      <c r="E20" s="16"/>
      <c r="F20" s="16"/>
      <c r="G20" s="17">
        <f>SUM(G7:G19)</f>
        <v>0</v>
      </c>
      <c r="H20" s="17">
        <f>SUM(H7:H19)</f>
        <v>0</v>
      </c>
      <c r="I20" s="17">
        <f>SUM(I7:I19)</f>
        <v>0</v>
      </c>
      <c r="J20" s="17">
        <f>SUM(J7:J19)</f>
        <v>0</v>
      </c>
      <c r="K20" s="17">
        <f>SUM(K7:K19)</f>
        <v>0</v>
      </c>
      <c r="L20" s="17">
        <f>G20+H20+I20+J20+K20</f>
        <v>0</v>
      </c>
      <c r="M20" s="16"/>
      <c r="N20" s="17">
        <f>SUM(N7:N19)</f>
        <v>0</v>
      </c>
      <c r="O20" s="17"/>
      <c r="P20" s="33">
        <f>SUM(P7:P19)</f>
        <v>0</v>
      </c>
      <c r="Q20" s="17">
        <f>SUM(Q7:Q19)</f>
        <v>0</v>
      </c>
      <c r="R20" s="17">
        <f>SUM(R7:R19)</f>
        <v>0</v>
      </c>
      <c r="S20" s="17">
        <f>SUM(S7:S19)</f>
        <v>0</v>
      </c>
      <c r="T20" s="22">
        <f>SUM(T7:T19)</f>
        <v>0</v>
      </c>
    </row>
    <row r="23" spans="1:20" x14ac:dyDescent="0.25">
      <c r="A23" t="s">
        <v>28</v>
      </c>
    </row>
    <row r="25" spans="1:20" x14ac:dyDescent="0.25">
      <c r="A25" t="s">
        <v>27</v>
      </c>
    </row>
    <row r="26" spans="1:20" x14ac:dyDescent="0.25">
      <c r="A26" t="s">
        <v>46</v>
      </c>
    </row>
    <row r="27" spans="1:20" x14ac:dyDescent="0.25">
      <c r="A27" t="s">
        <v>37</v>
      </c>
    </row>
    <row r="28" spans="1:20" x14ac:dyDescent="0.25">
      <c r="A28" t="s">
        <v>38</v>
      </c>
    </row>
    <row r="29" spans="1:20" x14ac:dyDescent="0.25">
      <c r="A29" s="32" t="s">
        <v>137</v>
      </c>
      <c r="B29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EE82-F101-4AB9-91E2-02D6B3058981}">
  <dimension ref="A2:T29"/>
  <sheetViews>
    <sheetView workbookViewId="0">
      <selection activeCell="M31" sqref="M31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0" ht="16.5" thickBot="1" x14ac:dyDescent="0.3">
      <c r="Q4" s="5" t="s">
        <v>26</v>
      </c>
      <c r="R4" s="5"/>
      <c r="S4" s="5"/>
      <c r="T4" s="5"/>
    </row>
    <row r="5" spans="1:20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78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71</v>
      </c>
      <c r="H6" s="20" t="s">
        <v>72</v>
      </c>
      <c r="I6" s="20" t="s">
        <v>73</v>
      </c>
      <c r="J6" s="20" t="s">
        <v>63</v>
      </c>
      <c r="K6" s="20" t="s">
        <v>74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>
        <v>45407</v>
      </c>
      <c r="D7" s="2">
        <v>3.5</v>
      </c>
      <c r="E7" s="2">
        <v>998</v>
      </c>
      <c r="F7" s="2" t="s">
        <v>131</v>
      </c>
      <c r="G7" s="2">
        <v>2</v>
      </c>
      <c r="H7" s="2">
        <v>0</v>
      </c>
      <c r="I7" s="2">
        <v>0</v>
      </c>
      <c r="J7" s="2">
        <v>0</v>
      </c>
      <c r="K7" s="2">
        <v>38</v>
      </c>
      <c r="L7" s="2">
        <f t="shared" ref="L7:L20" si="0">G7+H7+I7+J7+K7</f>
        <v>40</v>
      </c>
      <c r="M7" s="43">
        <f>L7/((D7/3.281)*E7)</f>
        <v>3.7572287432006878E-2</v>
      </c>
      <c r="N7" s="2">
        <v>8</v>
      </c>
      <c r="O7" s="43">
        <f>N7/((D7/3.281)*E7)</f>
        <v>7.5144574864013753E-3</v>
      </c>
      <c r="P7" s="2">
        <v>11</v>
      </c>
      <c r="Q7" s="2">
        <v>38</v>
      </c>
      <c r="R7" s="2">
        <v>2</v>
      </c>
      <c r="S7" s="2">
        <v>0</v>
      </c>
      <c r="T7" s="6">
        <v>0</v>
      </c>
    </row>
    <row r="8" spans="1:20" x14ac:dyDescent="0.25">
      <c r="A8" s="28" t="s">
        <v>8</v>
      </c>
      <c r="B8" s="30" t="s">
        <v>41</v>
      </c>
      <c r="C8" s="35">
        <v>45408</v>
      </c>
      <c r="D8" s="2">
        <v>5</v>
      </c>
      <c r="E8" s="2">
        <v>458</v>
      </c>
      <c r="F8" s="2" t="s">
        <v>131</v>
      </c>
      <c r="G8" s="2">
        <v>30</v>
      </c>
      <c r="H8" s="2">
        <v>0</v>
      </c>
      <c r="I8" s="2">
        <v>0</v>
      </c>
      <c r="J8" s="2">
        <v>0</v>
      </c>
      <c r="K8" s="2">
        <v>0</v>
      </c>
      <c r="L8" s="2">
        <f t="shared" si="0"/>
        <v>30</v>
      </c>
      <c r="M8" s="43">
        <f t="shared" ref="M8:M17" si="1">L8/((D8/3.281)*E8)</f>
        <v>4.2982532751091707E-2</v>
      </c>
      <c r="N8" s="2">
        <v>0</v>
      </c>
      <c r="O8" s="43">
        <f t="shared" ref="O8:O17" si="2">N8/((D8/3.281)*E8)</f>
        <v>0</v>
      </c>
      <c r="P8" s="2">
        <v>1</v>
      </c>
      <c r="Q8" s="2">
        <v>30</v>
      </c>
      <c r="R8" s="2">
        <v>0</v>
      </c>
      <c r="S8" s="2">
        <v>0</v>
      </c>
      <c r="T8" s="6">
        <v>0</v>
      </c>
    </row>
    <row r="9" spans="1:20" x14ac:dyDescent="0.25">
      <c r="A9" s="28" t="s">
        <v>9</v>
      </c>
      <c r="B9" s="30" t="s">
        <v>42</v>
      </c>
      <c r="C9" s="35" t="s">
        <v>69</v>
      </c>
      <c r="D9" s="2"/>
      <c r="E9" s="2">
        <v>683</v>
      </c>
      <c r="F9" s="2"/>
      <c r="G9" s="2"/>
      <c r="H9" s="2"/>
      <c r="I9" s="2"/>
      <c r="J9" s="2"/>
      <c r="K9" s="2"/>
      <c r="L9" s="2">
        <f t="shared" si="0"/>
        <v>0</v>
      </c>
      <c r="M9" s="2"/>
      <c r="N9" s="2"/>
      <c r="O9" s="43"/>
      <c r="P9" s="31"/>
      <c r="Q9" s="2"/>
      <c r="R9" s="2"/>
      <c r="S9" s="2"/>
      <c r="T9" s="6"/>
    </row>
    <row r="10" spans="1:20" x14ac:dyDescent="0.25">
      <c r="A10" s="28" t="s">
        <v>10</v>
      </c>
      <c r="B10" s="30" t="s">
        <v>41</v>
      </c>
      <c r="C10" s="35" t="s">
        <v>69</v>
      </c>
      <c r="D10" s="2"/>
      <c r="E10" s="2">
        <v>221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43"/>
      <c r="P10" s="2"/>
      <c r="Q10" s="2"/>
      <c r="R10" s="2"/>
      <c r="S10" s="2"/>
      <c r="T10" s="6"/>
    </row>
    <row r="11" spans="1:20" x14ac:dyDescent="0.25">
      <c r="A11" s="28" t="s">
        <v>11</v>
      </c>
      <c r="B11" s="30" t="s">
        <v>41</v>
      </c>
      <c r="C11" s="35" t="s">
        <v>69</v>
      </c>
      <c r="D11" s="2"/>
      <c r="E11" s="2">
        <v>301</v>
      </c>
      <c r="F11" s="2"/>
      <c r="G11" s="2"/>
      <c r="H11" s="2"/>
      <c r="I11" s="2"/>
      <c r="J11" s="2"/>
      <c r="K11" s="2"/>
      <c r="L11" s="2">
        <f t="shared" si="0"/>
        <v>0</v>
      </c>
      <c r="M11" s="2"/>
      <c r="N11" s="2"/>
      <c r="O11" s="43"/>
      <c r="P11" s="2"/>
      <c r="Q11" s="2"/>
      <c r="R11" s="2"/>
      <c r="S11" s="2"/>
      <c r="T11" s="6"/>
    </row>
    <row r="12" spans="1:20" x14ac:dyDescent="0.25">
      <c r="A12" s="28" t="s">
        <v>12</v>
      </c>
      <c r="B12" s="30" t="s">
        <v>40</v>
      </c>
      <c r="C12" s="35" t="s">
        <v>69</v>
      </c>
      <c r="D12" s="2"/>
      <c r="E12" s="2">
        <v>291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43"/>
      <c r="P12" s="2"/>
      <c r="Q12" s="2"/>
      <c r="R12" s="2"/>
      <c r="S12" s="2"/>
      <c r="T12" s="6"/>
    </row>
    <row r="13" spans="1:20" x14ac:dyDescent="0.25">
      <c r="A13" s="28" t="s">
        <v>13</v>
      </c>
      <c r="B13" s="30" t="s">
        <v>42</v>
      </c>
      <c r="C13" s="35" t="s">
        <v>69</v>
      </c>
      <c r="D13" s="2"/>
      <c r="E13" s="2">
        <v>339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43"/>
      <c r="P13" s="2"/>
      <c r="Q13" s="2"/>
      <c r="R13" s="2"/>
      <c r="S13" s="2"/>
      <c r="T13" s="6"/>
    </row>
    <row r="14" spans="1:20" x14ac:dyDescent="0.25">
      <c r="A14" s="28" t="s">
        <v>14</v>
      </c>
      <c r="B14" s="30" t="s">
        <v>42</v>
      </c>
      <c r="C14" s="35" t="s">
        <v>69</v>
      </c>
      <c r="D14" s="2"/>
      <c r="E14" s="2">
        <v>159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43"/>
      <c r="P14" s="2"/>
      <c r="Q14" s="2"/>
      <c r="R14" s="2"/>
      <c r="S14" s="2"/>
      <c r="T14" s="6"/>
    </row>
    <row r="15" spans="1:20" x14ac:dyDescent="0.25">
      <c r="A15" s="28" t="s">
        <v>133</v>
      </c>
      <c r="B15" s="30" t="s">
        <v>40</v>
      </c>
      <c r="C15" s="35">
        <v>45409</v>
      </c>
      <c r="D15" s="2">
        <v>3.5</v>
      </c>
      <c r="E15" s="2">
        <v>654</v>
      </c>
      <c r="F15" s="2" t="s">
        <v>131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f t="shared" si="0"/>
        <v>0</v>
      </c>
      <c r="M15" s="43">
        <f t="shared" si="1"/>
        <v>0</v>
      </c>
      <c r="N15" s="2">
        <v>0</v>
      </c>
      <c r="O15" s="43">
        <f t="shared" si="2"/>
        <v>0</v>
      </c>
      <c r="P15" s="2">
        <v>0</v>
      </c>
      <c r="Q15" s="2">
        <v>0</v>
      </c>
      <c r="R15" s="2">
        <v>0</v>
      </c>
      <c r="S15" s="2">
        <v>0</v>
      </c>
      <c r="T15" s="6">
        <v>0</v>
      </c>
    </row>
    <row r="16" spans="1:20" x14ac:dyDescent="0.25">
      <c r="A16" s="28" t="s">
        <v>44</v>
      </c>
      <c r="B16" s="30" t="s">
        <v>43</v>
      </c>
      <c r="C16" s="35">
        <v>45409</v>
      </c>
      <c r="D16" s="2">
        <v>6</v>
      </c>
      <c r="E16" s="2">
        <v>834</v>
      </c>
      <c r="F16" s="2" t="s">
        <v>131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f t="shared" si="0"/>
        <v>0</v>
      </c>
      <c r="M16" s="43">
        <f t="shared" si="1"/>
        <v>0</v>
      </c>
      <c r="N16" s="2">
        <v>0</v>
      </c>
      <c r="O16" s="43">
        <f t="shared" si="2"/>
        <v>0</v>
      </c>
      <c r="P16" s="2">
        <v>2</v>
      </c>
      <c r="Q16" s="2">
        <v>0</v>
      </c>
      <c r="R16" s="2">
        <v>0</v>
      </c>
      <c r="S16" s="2">
        <v>0</v>
      </c>
      <c r="T16" s="6">
        <v>0</v>
      </c>
    </row>
    <row r="17" spans="1:20" x14ac:dyDescent="0.25">
      <c r="A17" s="28" t="s">
        <v>45</v>
      </c>
      <c r="B17" s="30" t="s">
        <v>43</v>
      </c>
      <c r="C17" s="35">
        <v>45349</v>
      </c>
      <c r="D17" s="2">
        <v>4</v>
      </c>
      <c r="E17" s="2">
        <v>659</v>
      </c>
      <c r="F17" s="2" t="s">
        <v>131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f t="shared" si="0"/>
        <v>0</v>
      </c>
      <c r="M17" s="43">
        <f t="shared" si="1"/>
        <v>0</v>
      </c>
      <c r="N17" s="2">
        <v>0</v>
      </c>
      <c r="O17" s="43">
        <f t="shared" si="2"/>
        <v>0</v>
      </c>
      <c r="P17" s="31">
        <v>150</v>
      </c>
      <c r="Q17" s="2">
        <v>0</v>
      </c>
      <c r="R17" s="2">
        <v>0</v>
      </c>
      <c r="S17" s="2">
        <v>0</v>
      </c>
      <c r="T17" s="6">
        <v>0</v>
      </c>
    </row>
    <row r="18" spans="1:20" x14ac:dyDescent="0.25">
      <c r="A18" s="28" t="s">
        <v>50</v>
      </c>
      <c r="B18" s="30" t="s">
        <v>40</v>
      </c>
      <c r="C18" s="35" t="s">
        <v>69</v>
      </c>
      <c r="D18" s="2"/>
      <c r="E18" s="2">
        <v>2851</v>
      </c>
      <c r="F18" s="2"/>
      <c r="G18" s="2"/>
      <c r="H18" s="2"/>
      <c r="I18" s="2"/>
      <c r="J18" s="2"/>
      <c r="K18" s="2"/>
      <c r="L18" s="2">
        <f t="shared" si="0"/>
        <v>0</v>
      </c>
      <c r="M18" s="2"/>
      <c r="N18" s="2"/>
      <c r="O18" s="2"/>
      <c r="P18" s="2"/>
      <c r="Q18" s="2"/>
      <c r="R18" s="2"/>
      <c r="S18" s="2"/>
      <c r="T18" s="6"/>
    </row>
    <row r="19" spans="1:20" x14ac:dyDescent="0.25">
      <c r="A19" s="28" t="s">
        <v>19</v>
      </c>
      <c r="B19" s="30" t="s">
        <v>41</v>
      </c>
      <c r="C19" s="35" t="s">
        <v>69</v>
      </c>
      <c r="D19" s="2"/>
      <c r="E19" s="2">
        <v>473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25">
      <c r="A20" s="14" t="s">
        <v>70</v>
      </c>
      <c r="B20" s="25"/>
      <c r="C20" s="15"/>
      <c r="D20" s="16"/>
      <c r="E20" s="16"/>
      <c r="F20" s="16"/>
      <c r="G20" s="17">
        <f>SUM(G7:G19)</f>
        <v>32</v>
      </c>
      <c r="H20" s="17">
        <f>SUM(H7:H19)</f>
        <v>0</v>
      </c>
      <c r="I20" s="17">
        <f>SUM(I7:I19)</f>
        <v>0</v>
      </c>
      <c r="J20" s="17">
        <f>SUM(J7:J19)</f>
        <v>0</v>
      </c>
      <c r="K20" s="17">
        <f>SUM(K7:K19)</f>
        <v>38</v>
      </c>
      <c r="L20" s="17">
        <f t="shared" si="0"/>
        <v>70</v>
      </c>
      <c r="M20" s="16"/>
      <c r="N20" s="17">
        <f>SUM(N7:N19)</f>
        <v>8</v>
      </c>
      <c r="O20" s="17"/>
      <c r="P20" s="33">
        <f>SUM(P7:P19)</f>
        <v>164</v>
      </c>
      <c r="Q20" s="17">
        <f>SUM(Q7:Q19)</f>
        <v>68</v>
      </c>
      <c r="R20" s="17">
        <f>SUM(R7:R19)</f>
        <v>2</v>
      </c>
      <c r="S20" s="17">
        <f>SUM(S7:S19)</f>
        <v>0</v>
      </c>
      <c r="T20" s="22">
        <f>SUM(T7:T19)</f>
        <v>0</v>
      </c>
    </row>
    <row r="23" spans="1:20" x14ac:dyDescent="0.25">
      <c r="A23" t="s">
        <v>28</v>
      </c>
    </row>
    <row r="25" spans="1:20" x14ac:dyDescent="0.25">
      <c r="A25" t="s">
        <v>27</v>
      </c>
    </row>
    <row r="26" spans="1:20" x14ac:dyDescent="0.25">
      <c r="A26" t="s">
        <v>46</v>
      </c>
    </row>
    <row r="27" spans="1:20" x14ac:dyDescent="0.25">
      <c r="A27" t="s">
        <v>37</v>
      </c>
    </row>
    <row r="28" spans="1:20" x14ac:dyDescent="0.25">
      <c r="A28" t="s">
        <v>38</v>
      </c>
    </row>
    <row r="29" spans="1:20" x14ac:dyDescent="0.25">
      <c r="A29" s="32" t="s">
        <v>137</v>
      </c>
      <c r="B29" s="24"/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5263-DB3C-4262-97B9-2AC51FAD6C44}">
  <dimension ref="A2:T30"/>
  <sheetViews>
    <sheetView workbookViewId="0">
      <selection activeCell="O30" sqref="O30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0" ht="16.5" thickBot="1" x14ac:dyDescent="0.3">
      <c r="Q4" s="5" t="s">
        <v>26</v>
      </c>
      <c r="R4" s="5"/>
      <c r="S4" s="5"/>
      <c r="T4" s="5"/>
    </row>
    <row r="5" spans="1:20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78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80</v>
      </c>
      <c r="H6" s="20" t="s">
        <v>81</v>
      </c>
      <c r="I6" s="20" t="s">
        <v>82</v>
      </c>
      <c r="J6" s="20" t="s">
        <v>83</v>
      </c>
      <c r="K6" s="20" t="s">
        <v>84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>
        <v>45423</v>
      </c>
      <c r="D7" s="2">
        <v>9</v>
      </c>
      <c r="E7" s="2">
        <v>998</v>
      </c>
      <c r="F7" s="2" t="s">
        <v>131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f t="shared" ref="L7:L21" si="0">G7+H7+I7+J7+K7</f>
        <v>0</v>
      </c>
      <c r="M7" s="43">
        <f>L7/((D7/3.281)*E7)</f>
        <v>0</v>
      </c>
      <c r="N7" s="2">
        <v>27</v>
      </c>
      <c r="O7" s="43">
        <f>N7/((D7/3.281)*E7)</f>
        <v>9.862725450901803E-3</v>
      </c>
      <c r="P7" s="2">
        <v>11</v>
      </c>
      <c r="Q7" s="2">
        <v>0</v>
      </c>
      <c r="R7" s="2">
        <v>0</v>
      </c>
      <c r="S7" s="2">
        <v>0</v>
      </c>
      <c r="T7" s="6">
        <v>0</v>
      </c>
    </row>
    <row r="8" spans="1:20" x14ac:dyDescent="0.25">
      <c r="A8" s="28" t="s">
        <v>8</v>
      </c>
      <c r="B8" s="30" t="s">
        <v>41</v>
      </c>
      <c r="C8" s="35">
        <v>45422</v>
      </c>
      <c r="D8" s="2">
        <v>4</v>
      </c>
      <c r="E8" s="2">
        <v>458</v>
      </c>
      <c r="F8" s="2" t="s">
        <v>131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f t="shared" si="0"/>
        <v>0</v>
      </c>
      <c r="M8" s="43">
        <f t="shared" ref="M8:M18" si="1">L8/((D8/3.281)*E8)</f>
        <v>0</v>
      </c>
      <c r="N8" s="2">
        <v>0</v>
      </c>
      <c r="O8" s="43">
        <f t="shared" ref="O8:O18" si="2">N8/((D8/3.281)*E8)</f>
        <v>0</v>
      </c>
      <c r="P8" s="2">
        <v>1</v>
      </c>
      <c r="Q8" s="2">
        <v>0</v>
      </c>
      <c r="R8" s="2">
        <v>0</v>
      </c>
      <c r="S8" s="2">
        <v>0</v>
      </c>
      <c r="T8" s="6">
        <v>0</v>
      </c>
    </row>
    <row r="9" spans="1:20" s="42" customFormat="1" x14ac:dyDescent="0.25">
      <c r="A9" s="28" t="s">
        <v>9</v>
      </c>
      <c r="B9" s="30" t="s">
        <v>42</v>
      </c>
      <c r="C9" s="39">
        <v>45434</v>
      </c>
      <c r="D9" s="40">
        <v>10</v>
      </c>
      <c r="E9" s="40">
        <v>683</v>
      </c>
      <c r="F9" s="40" t="s">
        <v>132</v>
      </c>
      <c r="G9" s="40">
        <v>4</v>
      </c>
      <c r="H9" s="40">
        <v>0</v>
      </c>
      <c r="I9" s="40">
        <v>0</v>
      </c>
      <c r="J9" s="40">
        <v>0</v>
      </c>
      <c r="K9" s="40">
        <v>0</v>
      </c>
      <c r="L9" s="40">
        <f t="shared" si="0"/>
        <v>4</v>
      </c>
      <c r="M9" s="43">
        <f>L9/((D9/3.281)*E9)</f>
        <v>1.9215226939970716E-3</v>
      </c>
      <c r="N9" s="40">
        <v>16</v>
      </c>
      <c r="O9" s="43">
        <f>N9/((D9/3.281)*E9)</f>
        <v>7.6860907759882862E-3</v>
      </c>
      <c r="P9" s="44">
        <v>1130</v>
      </c>
      <c r="Q9" s="40">
        <v>0</v>
      </c>
      <c r="R9" s="40">
        <v>4</v>
      </c>
      <c r="S9" s="40">
        <v>0</v>
      </c>
      <c r="T9" s="41">
        <v>0</v>
      </c>
    </row>
    <row r="10" spans="1:20" x14ac:dyDescent="0.25">
      <c r="A10" s="28" t="s">
        <v>10</v>
      </c>
      <c r="B10" s="30" t="s">
        <v>41</v>
      </c>
      <c r="C10" s="35" t="s">
        <v>69</v>
      </c>
      <c r="D10" s="2"/>
      <c r="E10" s="2">
        <v>221</v>
      </c>
      <c r="F10" s="2"/>
      <c r="G10" s="2"/>
      <c r="H10" s="2"/>
      <c r="I10" s="2"/>
      <c r="J10" s="2"/>
      <c r="K10" s="2"/>
      <c r="L10" s="2">
        <f t="shared" si="0"/>
        <v>0</v>
      </c>
      <c r="M10" s="43"/>
      <c r="N10" s="2"/>
      <c r="O10" s="43"/>
      <c r="P10" s="2"/>
      <c r="Q10" s="2"/>
      <c r="R10" s="2"/>
      <c r="S10" s="2"/>
      <c r="T10" s="6"/>
    </row>
    <row r="11" spans="1:20" x14ac:dyDescent="0.25">
      <c r="A11" s="28" t="s">
        <v>11</v>
      </c>
      <c r="B11" s="30" t="s">
        <v>41</v>
      </c>
      <c r="C11" s="35">
        <v>45423</v>
      </c>
      <c r="D11" s="2">
        <v>3</v>
      </c>
      <c r="E11" s="2">
        <v>301</v>
      </c>
      <c r="F11" s="2" t="s">
        <v>132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f t="shared" si="0"/>
        <v>0</v>
      </c>
      <c r="M11" s="43">
        <f t="shared" si="1"/>
        <v>0</v>
      </c>
      <c r="N11" s="2">
        <v>0</v>
      </c>
      <c r="O11" s="43">
        <f t="shared" si="2"/>
        <v>0</v>
      </c>
      <c r="P11" s="2">
        <v>1</v>
      </c>
      <c r="Q11" s="2">
        <v>0</v>
      </c>
      <c r="R11" s="2">
        <v>0</v>
      </c>
      <c r="S11" s="2">
        <v>0</v>
      </c>
      <c r="T11" s="6">
        <v>0</v>
      </c>
    </row>
    <row r="12" spans="1:20" x14ac:dyDescent="0.25">
      <c r="A12" s="28" t="s">
        <v>11</v>
      </c>
      <c r="B12" s="30" t="s">
        <v>41</v>
      </c>
      <c r="C12" s="35">
        <v>45427</v>
      </c>
      <c r="D12" s="2">
        <v>2</v>
      </c>
      <c r="E12" s="2">
        <v>301</v>
      </c>
      <c r="F12" s="2" t="s">
        <v>131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f t="shared" si="0"/>
        <v>0</v>
      </c>
      <c r="M12" s="43">
        <f t="shared" si="1"/>
        <v>0</v>
      </c>
      <c r="N12" s="2">
        <v>0</v>
      </c>
      <c r="O12" s="43">
        <f t="shared" si="2"/>
        <v>0</v>
      </c>
      <c r="P12" s="2">
        <v>0</v>
      </c>
      <c r="Q12" s="2">
        <v>0</v>
      </c>
      <c r="R12" s="2">
        <v>0</v>
      </c>
      <c r="S12" s="2">
        <v>0</v>
      </c>
      <c r="T12" s="6">
        <v>0</v>
      </c>
    </row>
    <row r="13" spans="1:20" x14ac:dyDescent="0.25">
      <c r="A13" s="28" t="s">
        <v>12</v>
      </c>
      <c r="B13" s="30" t="s">
        <v>40</v>
      </c>
      <c r="C13" s="35">
        <v>45428</v>
      </c>
      <c r="D13" s="2">
        <v>3</v>
      </c>
      <c r="E13" s="2">
        <v>291</v>
      </c>
      <c r="F13" s="2" t="s">
        <v>132</v>
      </c>
      <c r="G13" s="2">
        <v>3</v>
      </c>
      <c r="H13" s="2">
        <v>0</v>
      </c>
      <c r="I13" s="2">
        <v>0</v>
      </c>
      <c r="J13" s="2">
        <v>0</v>
      </c>
      <c r="K13" s="2">
        <v>0</v>
      </c>
      <c r="L13" s="2">
        <f>G13+H13+I13+J13+K13</f>
        <v>3</v>
      </c>
      <c r="M13" s="43">
        <f t="shared" si="1"/>
        <v>1.1274914089347079E-2</v>
      </c>
      <c r="N13" s="2">
        <v>20</v>
      </c>
      <c r="O13" s="43">
        <f t="shared" si="2"/>
        <v>7.5166093928980535E-2</v>
      </c>
      <c r="P13" s="2">
        <v>33</v>
      </c>
      <c r="Q13" s="2">
        <v>0</v>
      </c>
      <c r="R13" s="2">
        <v>2</v>
      </c>
      <c r="S13" s="2">
        <v>1</v>
      </c>
      <c r="T13" s="6">
        <v>0</v>
      </c>
    </row>
    <row r="14" spans="1:20" x14ac:dyDescent="0.25">
      <c r="A14" s="28" t="s">
        <v>13</v>
      </c>
      <c r="B14" s="30" t="s">
        <v>42</v>
      </c>
      <c r="C14" s="35">
        <v>45423</v>
      </c>
      <c r="D14" s="2">
        <v>5</v>
      </c>
      <c r="E14" s="2">
        <v>339</v>
      </c>
      <c r="F14" s="2" t="s">
        <v>132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f t="shared" si="0"/>
        <v>0</v>
      </c>
      <c r="M14" s="43">
        <f t="shared" si="1"/>
        <v>0</v>
      </c>
      <c r="N14" s="2">
        <v>0</v>
      </c>
      <c r="O14" s="43">
        <f t="shared" si="2"/>
        <v>0</v>
      </c>
      <c r="P14" s="2">
        <v>9</v>
      </c>
      <c r="Q14" s="2">
        <v>0</v>
      </c>
      <c r="R14" s="2">
        <v>0</v>
      </c>
      <c r="S14" s="2">
        <v>0</v>
      </c>
      <c r="T14" s="37">
        <v>0</v>
      </c>
    </row>
    <row r="15" spans="1:20" x14ac:dyDescent="0.25">
      <c r="A15" s="28" t="s">
        <v>14</v>
      </c>
      <c r="B15" s="30" t="s">
        <v>40</v>
      </c>
      <c r="C15" s="35">
        <v>45428</v>
      </c>
      <c r="D15" s="2">
        <v>8</v>
      </c>
      <c r="E15" s="2">
        <v>838</v>
      </c>
      <c r="F15" s="2" t="s">
        <v>132</v>
      </c>
      <c r="G15" s="2">
        <v>74</v>
      </c>
      <c r="H15" s="2">
        <v>0</v>
      </c>
      <c r="I15" s="2">
        <v>0</v>
      </c>
      <c r="J15" s="2">
        <v>0</v>
      </c>
      <c r="K15" s="2">
        <v>22</v>
      </c>
      <c r="L15" s="2">
        <f>G15+H15+I15+J15+K15</f>
        <v>96</v>
      </c>
      <c r="M15" s="43">
        <f t="shared" si="1"/>
        <v>4.698329355608593E-2</v>
      </c>
      <c r="N15" s="2">
        <v>219</v>
      </c>
      <c r="O15" s="43">
        <f t="shared" si="2"/>
        <v>0.10718063842482102</v>
      </c>
      <c r="P15" s="2">
        <v>1151</v>
      </c>
      <c r="Q15" s="2">
        <v>17</v>
      </c>
      <c r="R15" s="2">
        <v>58</v>
      </c>
      <c r="S15" s="2">
        <v>21</v>
      </c>
      <c r="T15" s="6">
        <v>0</v>
      </c>
    </row>
    <row r="16" spans="1:20" x14ac:dyDescent="0.25">
      <c r="A16" s="28" t="s">
        <v>15</v>
      </c>
      <c r="B16" s="30" t="s">
        <v>40</v>
      </c>
      <c r="C16" s="35">
        <v>45427</v>
      </c>
      <c r="D16" s="2">
        <v>3</v>
      </c>
      <c r="E16" s="2">
        <v>654</v>
      </c>
      <c r="F16" s="2" t="s">
        <v>131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f t="shared" si="0"/>
        <v>0</v>
      </c>
      <c r="M16" s="43">
        <f t="shared" si="1"/>
        <v>0</v>
      </c>
      <c r="N16" s="2">
        <v>0</v>
      </c>
      <c r="O16" s="43">
        <f t="shared" si="2"/>
        <v>0</v>
      </c>
      <c r="P16" s="2">
        <v>12</v>
      </c>
      <c r="Q16" s="2">
        <v>0</v>
      </c>
      <c r="R16" s="2">
        <v>0</v>
      </c>
      <c r="S16" s="2">
        <v>0</v>
      </c>
      <c r="T16" s="6">
        <v>0</v>
      </c>
    </row>
    <row r="17" spans="1:20" x14ac:dyDescent="0.25">
      <c r="A17" s="28" t="s">
        <v>44</v>
      </c>
      <c r="B17" s="30" t="s">
        <v>43</v>
      </c>
      <c r="C17" s="35">
        <v>45427</v>
      </c>
      <c r="D17" s="2">
        <v>5</v>
      </c>
      <c r="E17" s="2">
        <v>834</v>
      </c>
      <c r="F17" s="2" t="s">
        <v>131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f t="shared" si="0"/>
        <v>0</v>
      </c>
      <c r="M17" s="43">
        <f t="shared" si="1"/>
        <v>0</v>
      </c>
      <c r="N17" s="2">
        <v>0</v>
      </c>
      <c r="O17" s="43">
        <f t="shared" si="2"/>
        <v>0</v>
      </c>
      <c r="P17" s="2">
        <v>0</v>
      </c>
      <c r="Q17" s="2">
        <v>0</v>
      </c>
      <c r="R17" s="2">
        <v>0</v>
      </c>
      <c r="S17" s="2">
        <v>0</v>
      </c>
      <c r="T17" s="6">
        <v>0</v>
      </c>
    </row>
    <row r="18" spans="1:20" x14ac:dyDescent="0.25">
      <c r="A18" s="28" t="s">
        <v>45</v>
      </c>
      <c r="B18" s="30" t="s">
        <v>43</v>
      </c>
      <c r="C18" s="35">
        <v>45427</v>
      </c>
      <c r="D18" s="2">
        <v>3</v>
      </c>
      <c r="E18" s="2">
        <v>659</v>
      </c>
      <c r="F18" s="2" t="s">
        <v>131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f t="shared" si="0"/>
        <v>0</v>
      </c>
      <c r="M18" s="43">
        <f t="shared" si="1"/>
        <v>0</v>
      </c>
      <c r="N18" s="2">
        <v>0</v>
      </c>
      <c r="O18" s="43">
        <f t="shared" si="2"/>
        <v>0</v>
      </c>
      <c r="P18" s="31">
        <v>59</v>
      </c>
      <c r="Q18" s="2">
        <v>0</v>
      </c>
      <c r="R18" s="2">
        <v>0</v>
      </c>
      <c r="S18" s="2">
        <v>0</v>
      </c>
      <c r="T18" s="6">
        <v>0</v>
      </c>
    </row>
    <row r="19" spans="1:20" x14ac:dyDescent="0.25">
      <c r="A19" s="28" t="s">
        <v>50</v>
      </c>
      <c r="B19" s="30" t="s">
        <v>40</v>
      </c>
      <c r="C19" s="35" t="s">
        <v>69</v>
      </c>
      <c r="D19" s="2"/>
      <c r="E19" s="2">
        <v>2851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25">
      <c r="A20" s="28" t="s">
        <v>19</v>
      </c>
      <c r="B20" s="30" t="s">
        <v>41</v>
      </c>
      <c r="C20" s="35" t="s">
        <v>69</v>
      </c>
      <c r="D20" s="2"/>
      <c r="E20" s="2">
        <v>473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25">
      <c r="A21" s="14" t="s">
        <v>85</v>
      </c>
      <c r="B21" s="25"/>
      <c r="C21" s="15"/>
      <c r="D21" s="16"/>
      <c r="E21" s="16"/>
      <c r="F21" s="16"/>
      <c r="G21" s="17">
        <f>SUM(G7:G20)</f>
        <v>81</v>
      </c>
      <c r="H21" s="17">
        <f>SUM(H7:H20)</f>
        <v>0</v>
      </c>
      <c r="I21" s="17">
        <f>SUM(I7:I20)</f>
        <v>0</v>
      </c>
      <c r="J21" s="17">
        <f>SUM(J7:J20)</f>
        <v>0</v>
      </c>
      <c r="K21" s="17">
        <f>SUM(K7:K20)</f>
        <v>22</v>
      </c>
      <c r="L21" s="17">
        <f t="shared" si="0"/>
        <v>103</v>
      </c>
      <c r="M21" s="16"/>
      <c r="N21" s="17">
        <f>SUM(N7:N20)</f>
        <v>282</v>
      </c>
      <c r="O21" s="17"/>
      <c r="P21" s="33">
        <f>SUM(P7:P20)</f>
        <v>2407</v>
      </c>
      <c r="Q21" s="17">
        <f>SUM(Q7:Q20)</f>
        <v>17</v>
      </c>
      <c r="R21" s="17">
        <f>SUM(R7:R20)</f>
        <v>64</v>
      </c>
      <c r="S21" s="17">
        <f>SUM(S7:S20)</f>
        <v>22</v>
      </c>
      <c r="T21" s="22">
        <f>SUM(T7:T20)</f>
        <v>0</v>
      </c>
    </row>
    <row r="24" spans="1:20" x14ac:dyDescent="0.25">
      <c r="A24" t="s">
        <v>28</v>
      </c>
    </row>
    <row r="26" spans="1:20" x14ac:dyDescent="0.25">
      <c r="A26" t="s">
        <v>27</v>
      </c>
    </row>
    <row r="27" spans="1:20" x14ac:dyDescent="0.25">
      <c r="A27" t="s">
        <v>46</v>
      </c>
    </row>
    <row r="28" spans="1:20" x14ac:dyDescent="0.25">
      <c r="A28" t="s">
        <v>37</v>
      </c>
    </row>
    <row r="29" spans="1:20" x14ac:dyDescent="0.25">
      <c r="A29" t="s">
        <v>38</v>
      </c>
    </row>
    <row r="30" spans="1:20" x14ac:dyDescent="0.25">
      <c r="A30" s="32" t="s">
        <v>137</v>
      </c>
      <c r="B30" s="24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0C4A-C1A6-4E70-95C4-07E325153CF0}">
  <dimension ref="A2:T30"/>
  <sheetViews>
    <sheetView workbookViewId="0">
      <selection activeCell="J32" sqref="J32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0" ht="16.5" thickBot="1" x14ac:dyDescent="0.3">
      <c r="Q4" s="5" t="s">
        <v>26</v>
      </c>
      <c r="R4" s="5"/>
      <c r="S4" s="5"/>
      <c r="T4" s="5"/>
    </row>
    <row r="5" spans="1:20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78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87</v>
      </c>
      <c r="H6" s="20" t="s">
        <v>88</v>
      </c>
      <c r="I6" s="20" t="s">
        <v>89</v>
      </c>
      <c r="J6" s="20" t="s">
        <v>90</v>
      </c>
      <c r="K6" s="20" t="s">
        <v>69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 t="s">
        <v>134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21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8</v>
      </c>
      <c r="B8" s="30" t="s">
        <v>41</v>
      </c>
      <c r="C8" s="35" t="s">
        <v>134</v>
      </c>
      <c r="D8" s="2"/>
      <c r="E8" s="2">
        <v>458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25">
      <c r="A9" s="28" t="s">
        <v>9</v>
      </c>
      <c r="B9" s="30" t="s">
        <v>42</v>
      </c>
      <c r="C9" s="35">
        <v>45471</v>
      </c>
      <c r="D9" s="2">
        <v>7</v>
      </c>
      <c r="E9" s="2">
        <v>683</v>
      </c>
      <c r="F9" s="2" t="s">
        <v>132</v>
      </c>
      <c r="G9" s="2">
        <v>84</v>
      </c>
      <c r="H9" s="2">
        <v>0</v>
      </c>
      <c r="I9" s="2">
        <v>0</v>
      </c>
      <c r="J9" s="2">
        <v>22</v>
      </c>
      <c r="K9" s="2">
        <v>0</v>
      </c>
      <c r="L9" s="2">
        <f t="shared" si="0"/>
        <v>106</v>
      </c>
      <c r="M9" s="43">
        <f>L9/((D9/3.281)*E9)</f>
        <v>7.2743359129889149E-2</v>
      </c>
      <c r="N9" s="2">
        <v>237</v>
      </c>
      <c r="O9" s="43">
        <f>N9/((D9/3.281)*E9)</f>
        <v>0.16264317088475216</v>
      </c>
      <c r="P9" s="31">
        <v>17476</v>
      </c>
      <c r="Q9" s="2">
        <v>8</v>
      </c>
      <c r="R9" s="2">
        <v>51</v>
      </c>
      <c r="S9" s="2">
        <v>47</v>
      </c>
      <c r="T9" s="6">
        <v>0</v>
      </c>
    </row>
    <row r="10" spans="1:20" x14ac:dyDescent="0.25">
      <c r="A10" s="28" t="s">
        <v>9</v>
      </c>
      <c r="B10" s="30" t="s">
        <v>42</v>
      </c>
      <c r="C10" s="35">
        <v>45472</v>
      </c>
      <c r="D10" s="2">
        <v>7</v>
      </c>
      <c r="E10" s="2">
        <v>683</v>
      </c>
      <c r="F10" s="2" t="s">
        <v>132</v>
      </c>
      <c r="G10" s="2">
        <v>26</v>
      </c>
      <c r="H10" s="2">
        <v>0</v>
      </c>
      <c r="I10" s="2">
        <v>0</v>
      </c>
      <c r="J10" s="2">
        <v>0</v>
      </c>
      <c r="K10" s="2">
        <v>0</v>
      </c>
      <c r="L10" s="2">
        <f t="shared" si="0"/>
        <v>26</v>
      </c>
      <c r="M10" s="43">
        <f t="shared" ref="M10" si="1">L10/((D10/3.281)*E10)</f>
        <v>1.7842710729972809E-2</v>
      </c>
      <c r="N10" s="2">
        <v>1018</v>
      </c>
      <c r="O10" s="43">
        <f t="shared" ref="O10" si="2">N10/((D10/3.281)*E10)</f>
        <v>0.69861075088893543</v>
      </c>
      <c r="P10" s="2">
        <v>945</v>
      </c>
      <c r="Q10" s="2">
        <v>0</v>
      </c>
      <c r="R10" s="2">
        <v>0</v>
      </c>
      <c r="S10" s="2">
        <v>22</v>
      </c>
      <c r="T10" s="6">
        <v>4</v>
      </c>
    </row>
    <row r="11" spans="1:20" x14ac:dyDescent="0.25">
      <c r="A11" s="28" t="s">
        <v>10</v>
      </c>
      <c r="B11" s="30" t="s">
        <v>41</v>
      </c>
      <c r="C11" s="35" t="s">
        <v>134</v>
      </c>
      <c r="D11" s="2"/>
      <c r="E11" s="2">
        <v>221</v>
      </c>
      <c r="F11" s="2"/>
      <c r="G11" s="2"/>
      <c r="H11" s="2"/>
      <c r="I11" s="2"/>
      <c r="J11" s="2"/>
      <c r="K11" s="2"/>
      <c r="L11" s="2">
        <f t="shared" si="0"/>
        <v>0</v>
      </c>
      <c r="M11" s="2"/>
      <c r="N11" s="2"/>
      <c r="O11" s="2"/>
      <c r="P11" s="2"/>
      <c r="Q11" s="2"/>
      <c r="R11" s="2"/>
      <c r="S11" s="2"/>
      <c r="T11" s="6"/>
    </row>
    <row r="12" spans="1:20" x14ac:dyDescent="0.25">
      <c r="A12" s="28" t="s">
        <v>11</v>
      </c>
      <c r="B12" s="30" t="s">
        <v>41</v>
      </c>
      <c r="C12" s="35" t="s">
        <v>134</v>
      </c>
      <c r="D12" s="2"/>
      <c r="E12" s="2">
        <v>301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2"/>
      <c r="P12" s="2"/>
      <c r="Q12" s="2"/>
      <c r="R12" s="2"/>
      <c r="S12" s="2"/>
      <c r="T12" s="6"/>
    </row>
    <row r="13" spans="1:20" x14ac:dyDescent="0.25">
      <c r="A13" s="28" t="s">
        <v>12</v>
      </c>
      <c r="B13" s="30" t="s">
        <v>40</v>
      </c>
      <c r="C13" s="35" t="s">
        <v>134</v>
      </c>
      <c r="D13" s="2"/>
      <c r="E13" s="2">
        <v>291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2"/>
      <c r="P13" s="2"/>
      <c r="Q13" s="2"/>
      <c r="R13" s="2"/>
      <c r="S13" s="2"/>
      <c r="T13" s="6"/>
    </row>
    <row r="14" spans="1:20" x14ac:dyDescent="0.25">
      <c r="A14" s="28" t="s">
        <v>13</v>
      </c>
      <c r="B14" s="30" t="s">
        <v>42</v>
      </c>
      <c r="C14" s="35" t="s">
        <v>134</v>
      </c>
      <c r="D14" s="2"/>
      <c r="E14" s="2">
        <v>339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25">
      <c r="A15" s="28" t="s">
        <v>14</v>
      </c>
      <c r="B15" s="30" t="s">
        <v>40</v>
      </c>
      <c r="C15" s="35" t="s">
        <v>134</v>
      </c>
      <c r="D15" s="2"/>
      <c r="E15" s="2">
        <v>838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2"/>
      <c r="P15" s="2"/>
      <c r="Q15" s="2"/>
      <c r="R15" s="2"/>
      <c r="S15" s="2"/>
      <c r="T15" s="6"/>
    </row>
    <row r="16" spans="1:20" x14ac:dyDescent="0.25">
      <c r="A16" s="28" t="s">
        <v>15</v>
      </c>
      <c r="B16" s="30" t="s">
        <v>40</v>
      </c>
      <c r="C16" s="35" t="s">
        <v>134</v>
      </c>
      <c r="D16" s="2"/>
      <c r="E16" s="2">
        <v>654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2"/>
      <c r="P16" s="2"/>
      <c r="Q16" s="2"/>
      <c r="R16" s="2"/>
      <c r="S16" s="2"/>
      <c r="T16" s="6"/>
    </row>
    <row r="17" spans="1:20" x14ac:dyDescent="0.25">
      <c r="A17" s="28" t="s">
        <v>44</v>
      </c>
      <c r="B17" s="30" t="s">
        <v>43</v>
      </c>
      <c r="C17" s="35" t="s">
        <v>134</v>
      </c>
      <c r="D17" s="2"/>
      <c r="E17" s="2">
        <v>834</v>
      </c>
      <c r="F17" s="2"/>
      <c r="G17" s="2"/>
      <c r="H17" s="2"/>
      <c r="I17" s="2"/>
      <c r="J17" s="2"/>
      <c r="K17" s="2"/>
      <c r="L17" s="2">
        <f t="shared" si="0"/>
        <v>0</v>
      </c>
      <c r="M17" s="2"/>
      <c r="N17" s="2"/>
      <c r="O17" s="2"/>
      <c r="P17" s="2"/>
      <c r="Q17" s="2"/>
      <c r="R17" s="2"/>
      <c r="S17" s="2"/>
      <c r="T17" s="6"/>
    </row>
    <row r="18" spans="1:20" x14ac:dyDescent="0.25">
      <c r="A18" s="28" t="s">
        <v>45</v>
      </c>
      <c r="B18" s="30" t="s">
        <v>43</v>
      </c>
      <c r="C18" s="35" t="s">
        <v>134</v>
      </c>
      <c r="D18" s="2"/>
      <c r="E18" s="2">
        <v>659</v>
      </c>
      <c r="F18" s="2"/>
      <c r="G18" s="2"/>
      <c r="H18" s="2"/>
      <c r="I18" s="2"/>
      <c r="J18" s="2"/>
      <c r="K18" s="2"/>
      <c r="L18" s="2">
        <f t="shared" si="0"/>
        <v>0</v>
      </c>
      <c r="M18" s="2"/>
      <c r="N18" s="2"/>
      <c r="O18" s="2"/>
      <c r="P18" s="31"/>
      <c r="Q18" s="2"/>
      <c r="R18" s="2"/>
      <c r="S18" s="2"/>
      <c r="T18" s="6"/>
    </row>
    <row r="19" spans="1:20" x14ac:dyDescent="0.25">
      <c r="A19" s="28" t="s">
        <v>50</v>
      </c>
      <c r="B19" s="30" t="s">
        <v>40</v>
      </c>
      <c r="C19" s="35" t="s">
        <v>134</v>
      </c>
      <c r="D19" s="2"/>
      <c r="E19" s="2">
        <v>2851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25">
      <c r="A20" s="28" t="s">
        <v>19</v>
      </c>
      <c r="B20" s="30" t="s">
        <v>41</v>
      </c>
      <c r="C20" s="35" t="s">
        <v>134</v>
      </c>
      <c r="D20" s="2"/>
      <c r="E20" s="2">
        <v>473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25">
      <c r="A21" s="14" t="s">
        <v>86</v>
      </c>
      <c r="B21" s="25"/>
      <c r="C21" s="15"/>
      <c r="D21" s="16"/>
      <c r="E21" s="16"/>
      <c r="F21" s="16"/>
      <c r="G21" s="17">
        <f>SUM(G7:G20)</f>
        <v>110</v>
      </c>
      <c r="H21" s="17">
        <f>SUM(H7:H20)</f>
        <v>0</v>
      </c>
      <c r="I21" s="17">
        <f>SUM(I7:I20)</f>
        <v>0</v>
      </c>
      <c r="J21" s="17">
        <f>SUM(J7:J20)</f>
        <v>22</v>
      </c>
      <c r="K21" s="17">
        <f>SUM(K7:K20)</f>
        <v>0</v>
      </c>
      <c r="L21" s="17">
        <f t="shared" si="0"/>
        <v>132</v>
      </c>
      <c r="M21" s="16"/>
      <c r="N21" s="17">
        <f>SUM(N7:N20)</f>
        <v>1255</v>
      </c>
      <c r="O21" s="17"/>
      <c r="P21" s="33">
        <f>SUM(P7:P20)</f>
        <v>18421</v>
      </c>
      <c r="Q21" s="17">
        <f>SUM(Q7:Q20)</f>
        <v>8</v>
      </c>
      <c r="R21" s="17">
        <f>SUM(R7:R20)</f>
        <v>51</v>
      </c>
      <c r="S21" s="17">
        <f>SUM(S7:S20)</f>
        <v>69</v>
      </c>
      <c r="T21" s="22">
        <f>SUM(T7:T20)</f>
        <v>4</v>
      </c>
    </row>
    <row r="24" spans="1:20" x14ac:dyDescent="0.25">
      <c r="A24" t="s">
        <v>28</v>
      </c>
    </row>
    <row r="26" spans="1:20" x14ac:dyDescent="0.25">
      <c r="A26" t="s">
        <v>27</v>
      </c>
    </row>
    <row r="27" spans="1:20" x14ac:dyDescent="0.25">
      <c r="A27" t="s">
        <v>46</v>
      </c>
    </row>
    <row r="28" spans="1:20" x14ac:dyDescent="0.25">
      <c r="A28" t="s">
        <v>37</v>
      </c>
    </row>
    <row r="29" spans="1:20" x14ac:dyDescent="0.25">
      <c r="A29" t="s">
        <v>38</v>
      </c>
    </row>
    <row r="30" spans="1:20" x14ac:dyDescent="0.25">
      <c r="A30" s="32" t="s">
        <v>137</v>
      </c>
      <c r="B30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D258-8C58-45A8-B308-02A809C3CC32}">
  <dimension ref="A2:T35"/>
  <sheetViews>
    <sheetView workbookViewId="0">
      <selection activeCell="K32" sqref="K32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0" ht="16.5" thickBot="1" x14ac:dyDescent="0.3">
      <c r="Q4" s="5" t="s">
        <v>26</v>
      </c>
      <c r="R4" s="5"/>
      <c r="S4" s="5"/>
      <c r="T4" s="5"/>
    </row>
    <row r="5" spans="1:20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77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92</v>
      </c>
      <c r="H6" s="20" t="s">
        <v>93</v>
      </c>
      <c r="I6" s="20" t="s">
        <v>94</v>
      </c>
      <c r="J6" s="20" t="s">
        <v>95</v>
      </c>
      <c r="K6" s="20" t="s">
        <v>96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>
        <v>45491</v>
      </c>
      <c r="D7" s="2">
        <v>4</v>
      </c>
      <c r="E7" s="2">
        <v>998</v>
      </c>
      <c r="F7" s="2" t="s">
        <v>131</v>
      </c>
      <c r="G7" s="2">
        <v>0</v>
      </c>
      <c r="H7" s="2">
        <v>0</v>
      </c>
      <c r="I7" s="2">
        <v>19</v>
      </c>
      <c r="J7" s="2">
        <v>0</v>
      </c>
      <c r="K7" s="2">
        <v>0</v>
      </c>
      <c r="L7" s="2">
        <f t="shared" ref="L7:L26" si="0">G7+H7+I7+J7+K7</f>
        <v>19</v>
      </c>
      <c r="M7" s="43">
        <f>L7/((D7/3.281)*E7)</f>
        <v>1.5615981963927857E-2</v>
      </c>
      <c r="N7" s="2">
        <v>11</v>
      </c>
      <c r="O7" s="43">
        <f>N7/((D7/3.281)*E7)</f>
        <v>9.0408316633266549E-3</v>
      </c>
      <c r="P7" s="2">
        <v>0</v>
      </c>
      <c r="Q7" s="2">
        <v>19</v>
      </c>
      <c r="R7" s="2">
        <v>0</v>
      </c>
      <c r="S7" s="2">
        <v>0</v>
      </c>
      <c r="T7" s="6">
        <v>0</v>
      </c>
    </row>
    <row r="8" spans="1:20" x14ac:dyDescent="0.25">
      <c r="A8" s="28" t="s">
        <v>20</v>
      </c>
      <c r="B8" s="30" t="s">
        <v>40</v>
      </c>
      <c r="C8" s="35">
        <v>45491</v>
      </c>
      <c r="D8" s="2">
        <v>4</v>
      </c>
      <c r="E8" s="2">
        <v>793</v>
      </c>
      <c r="F8" s="2" t="s">
        <v>131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f t="shared" si="0"/>
        <v>0</v>
      </c>
      <c r="M8" s="43">
        <f t="shared" ref="M8:M24" si="1">L8/((D8/3.281)*E8)</f>
        <v>0</v>
      </c>
      <c r="N8" s="2">
        <v>8</v>
      </c>
      <c r="O8" s="43">
        <f t="shared" ref="O8:O24" si="2">N8/((D8/3.281)*E8)</f>
        <v>8.2749054224464068E-3</v>
      </c>
      <c r="P8" s="2">
        <v>0</v>
      </c>
      <c r="Q8" s="2">
        <v>0</v>
      </c>
      <c r="R8" s="2">
        <v>0</v>
      </c>
      <c r="S8" s="2">
        <v>0</v>
      </c>
      <c r="T8" s="6">
        <v>0</v>
      </c>
    </row>
    <row r="9" spans="1:20" x14ac:dyDescent="0.25">
      <c r="A9" s="28" t="s">
        <v>8</v>
      </c>
      <c r="B9" s="30" t="s">
        <v>41</v>
      </c>
      <c r="C9" s="35">
        <v>45491</v>
      </c>
      <c r="D9" s="2">
        <v>4</v>
      </c>
      <c r="E9" s="2">
        <v>458</v>
      </c>
      <c r="F9" s="2" t="s">
        <v>131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f t="shared" si="0"/>
        <v>0</v>
      </c>
      <c r="M9" s="43">
        <f t="shared" si="1"/>
        <v>0</v>
      </c>
      <c r="N9" s="2">
        <v>8</v>
      </c>
      <c r="O9" s="43">
        <f t="shared" si="2"/>
        <v>1.4327510917030569E-2</v>
      </c>
      <c r="P9" s="2">
        <v>0</v>
      </c>
      <c r="Q9" s="2">
        <v>0</v>
      </c>
      <c r="R9" s="2">
        <v>0</v>
      </c>
      <c r="S9" s="2">
        <v>0</v>
      </c>
      <c r="T9" s="6">
        <v>0</v>
      </c>
    </row>
    <row r="10" spans="1:20" x14ac:dyDescent="0.25">
      <c r="A10" s="28" t="s">
        <v>9</v>
      </c>
      <c r="B10" s="30" t="s">
        <v>42</v>
      </c>
      <c r="C10" s="35">
        <v>45476</v>
      </c>
      <c r="D10" s="2">
        <v>7</v>
      </c>
      <c r="E10" s="2">
        <v>683</v>
      </c>
      <c r="F10" s="2" t="s">
        <v>132</v>
      </c>
      <c r="G10" s="2">
        <v>0</v>
      </c>
      <c r="H10" s="2">
        <v>0</v>
      </c>
      <c r="I10" s="2">
        <v>0</v>
      </c>
      <c r="J10" s="2">
        <v>19</v>
      </c>
      <c r="K10" s="2">
        <v>0</v>
      </c>
      <c r="L10" s="2">
        <f t="shared" si="0"/>
        <v>19</v>
      </c>
      <c r="M10" s="43">
        <f t="shared" si="1"/>
        <v>1.3038903994980131E-2</v>
      </c>
      <c r="N10" s="2">
        <v>423</v>
      </c>
      <c r="O10" s="43">
        <f t="shared" si="2"/>
        <v>0.29028717841455765</v>
      </c>
      <c r="P10" s="31">
        <v>552</v>
      </c>
      <c r="Q10" s="2">
        <v>0</v>
      </c>
      <c r="R10" s="2">
        <v>19</v>
      </c>
      <c r="S10" s="2">
        <v>0</v>
      </c>
      <c r="T10" s="6">
        <v>0</v>
      </c>
    </row>
    <row r="11" spans="1:20" s="42" customFormat="1" x14ac:dyDescent="0.25">
      <c r="A11" s="28" t="s">
        <v>9</v>
      </c>
      <c r="B11" s="30" t="s">
        <v>42</v>
      </c>
      <c r="C11" s="39">
        <v>45504</v>
      </c>
      <c r="D11" s="40">
        <v>7</v>
      </c>
      <c r="E11" s="40">
        <v>683</v>
      </c>
      <c r="F11" s="40" t="s">
        <v>132</v>
      </c>
      <c r="G11" s="40">
        <v>6</v>
      </c>
      <c r="H11" s="40">
        <v>0</v>
      </c>
      <c r="I11" s="40">
        <v>0</v>
      </c>
      <c r="J11" s="40">
        <v>1</v>
      </c>
      <c r="K11" s="40">
        <v>0</v>
      </c>
      <c r="L11" s="40">
        <f t="shared" si="0"/>
        <v>7</v>
      </c>
      <c r="M11" s="43">
        <f t="shared" si="1"/>
        <v>4.8038067349926794E-3</v>
      </c>
      <c r="N11" s="40">
        <v>180</v>
      </c>
      <c r="O11" s="43">
        <f t="shared" si="2"/>
        <v>0.12352645889981176</v>
      </c>
      <c r="P11" s="40">
        <v>4149</v>
      </c>
      <c r="Q11" s="40">
        <v>0</v>
      </c>
      <c r="R11" s="40">
        <v>1</v>
      </c>
      <c r="S11" s="40">
        <v>6</v>
      </c>
      <c r="T11" s="41">
        <v>0</v>
      </c>
    </row>
    <row r="12" spans="1:20" x14ac:dyDescent="0.25">
      <c r="A12" s="28" t="s">
        <v>10</v>
      </c>
      <c r="B12" s="30" t="s">
        <v>41</v>
      </c>
      <c r="C12" s="35">
        <v>45478</v>
      </c>
      <c r="D12" s="2">
        <v>11</v>
      </c>
      <c r="E12" s="2">
        <v>221</v>
      </c>
      <c r="F12" s="2" t="s">
        <v>132</v>
      </c>
      <c r="G12" s="2">
        <v>102</v>
      </c>
      <c r="H12" s="2">
        <v>0</v>
      </c>
      <c r="I12" s="2">
        <v>0</v>
      </c>
      <c r="J12" s="2">
        <v>60</v>
      </c>
      <c r="K12" s="2">
        <v>10</v>
      </c>
      <c r="L12" s="2">
        <f t="shared" si="0"/>
        <v>172</v>
      </c>
      <c r="M12" s="43">
        <f t="shared" si="1"/>
        <v>0.23213986013986013</v>
      </c>
      <c r="N12" s="2">
        <v>48</v>
      </c>
      <c r="O12" s="43">
        <f t="shared" si="2"/>
        <v>6.4783216783216774E-2</v>
      </c>
      <c r="P12" s="2">
        <v>3799</v>
      </c>
      <c r="Q12" s="2">
        <v>10</v>
      </c>
      <c r="R12" s="2">
        <v>62</v>
      </c>
      <c r="S12" s="2">
        <v>100</v>
      </c>
      <c r="T12" s="6">
        <v>0</v>
      </c>
    </row>
    <row r="13" spans="1:20" x14ac:dyDescent="0.25">
      <c r="A13" s="28" t="s">
        <v>11</v>
      </c>
      <c r="B13" s="30" t="s">
        <v>41</v>
      </c>
      <c r="C13" s="35">
        <v>45483</v>
      </c>
      <c r="D13" s="2">
        <v>6</v>
      </c>
      <c r="E13" s="2">
        <v>301</v>
      </c>
      <c r="F13" s="2" t="s">
        <v>132</v>
      </c>
      <c r="G13" s="2">
        <v>242</v>
      </c>
      <c r="H13" s="2">
        <v>0</v>
      </c>
      <c r="I13" s="2">
        <v>0</v>
      </c>
      <c r="J13" s="2">
        <v>2</v>
      </c>
      <c r="K13" s="2">
        <v>0</v>
      </c>
      <c r="L13" s="2">
        <f t="shared" si="0"/>
        <v>244</v>
      </c>
      <c r="M13" s="43">
        <f t="shared" si="1"/>
        <v>0.44328017718715396</v>
      </c>
      <c r="N13" s="2">
        <v>202</v>
      </c>
      <c r="O13" s="43">
        <f t="shared" si="2"/>
        <v>0.36697785160575863</v>
      </c>
      <c r="P13" s="2">
        <v>390</v>
      </c>
      <c r="Q13" s="2">
        <v>0</v>
      </c>
      <c r="R13" s="2">
        <v>67</v>
      </c>
      <c r="S13" s="2">
        <v>169</v>
      </c>
      <c r="T13" s="6">
        <v>8</v>
      </c>
    </row>
    <row r="14" spans="1:20" x14ac:dyDescent="0.25">
      <c r="A14" s="28" t="s">
        <v>12</v>
      </c>
      <c r="B14" s="30" t="s">
        <v>40</v>
      </c>
      <c r="C14" s="35" t="s">
        <v>69</v>
      </c>
      <c r="D14" s="2"/>
      <c r="E14" s="2">
        <v>291</v>
      </c>
      <c r="F14" s="2"/>
      <c r="G14" s="2"/>
      <c r="H14" s="2"/>
      <c r="I14" s="2"/>
      <c r="J14" s="2"/>
      <c r="K14" s="2"/>
      <c r="L14" s="2">
        <f t="shared" si="0"/>
        <v>0</v>
      </c>
      <c r="M14" s="43"/>
      <c r="N14" s="2"/>
      <c r="O14" s="43"/>
      <c r="P14" s="2"/>
      <c r="Q14" s="2"/>
      <c r="R14" s="2"/>
      <c r="S14" s="2"/>
      <c r="T14" s="6"/>
    </row>
    <row r="15" spans="1:20" s="42" customFormat="1" x14ac:dyDescent="0.25">
      <c r="A15" s="28" t="s">
        <v>13</v>
      </c>
      <c r="B15" s="30" t="s">
        <v>42</v>
      </c>
      <c r="C15" s="39">
        <v>45479</v>
      </c>
      <c r="D15" s="40">
        <v>7</v>
      </c>
      <c r="E15" s="40">
        <v>339</v>
      </c>
      <c r="F15" s="40" t="s">
        <v>132</v>
      </c>
      <c r="G15" s="40">
        <v>0</v>
      </c>
      <c r="H15" s="40">
        <v>0</v>
      </c>
      <c r="I15" s="40">
        <v>0</v>
      </c>
      <c r="J15" s="40">
        <v>1</v>
      </c>
      <c r="K15" s="40">
        <v>0</v>
      </c>
      <c r="L15" s="40">
        <f t="shared" si="0"/>
        <v>1</v>
      </c>
      <c r="M15" s="43">
        <f t="shared" si="1"/>
        <v>1.3826380109565953E-3</v>
      </c>
      <c r="N15" s="40">
        <v>11</v>
      </c>
      <c r="O15" s="43">
        <f t="shared" si="2"/>
        <v>1.5209018120522548E-2</v>
      </c>
      <c r="P15" s="40">
        <v>120</v>
      </c>
      <c r="Q15" s="40">
        <v>0</v>
      </c>
      <c r="R15" s="40">
        <v>1</v>
      </c>
      <c r="S15" s="40">
        <v>0</v>
      </c>
      <c r="T15" s="41">
        <v>0</v>
      </c>
    </row>
    <row r="16" spans="1:20" x14ac:dyDescent="0.25">
      <c r="A16" s="28" t="s">
        <v>13</v>
      </c>
      <c r="B16" s="30" t="s">
        <v>42</v>
      </c>
      <c r="C16" s="35">
        <v>45483</v>
      </c>
      <c r="D16" s="2">
        <v>6</v>
      </c>
      <c r="E16" s="2">
        <v>339</v>
      </c>
      <c r="F16" s="2" t="s">
        <v>132</v>
      </c>
      <c r="G16" s="2">
        <v>144</v>
      </c>
      <c r="H16" s="2">
        <v>0</v>
      </c>
      <c r="I16" s="2">
        <v>0</v>
      </c>
      <c r="J16" s="2">
        <v>4</v>
      </c>
      <c r="K16" s="2">
        <v>0</v>
      </c>
      <c r="L16" s="2">
        <f t="shared" si="0"/>
        <v>148</v>
      </c>
      <c r="M16" s="43">
        <f t="shared" si="1"/>
        <v>0.2387354965585054</v>
      </c>
      <c r="N16" s="2">
        <v>194</v>
      </c>
      <c r="O16" s="43">
        <f t="shared" si="2"/>
        <v>0.31293706981317598</v>
      </c>
      <c r="P16" s="2">
        <v>559</v>
      </c>
      <c r="Q16" s="2">
        <v>3</v>
      </c>
      <c r="R16" s="2">
        <v>18</v>
      </c>
      <c r="S16" s="2">
        <v>125</v>
      </c>
      <c r="T16" s="6">
        <v>2</v>
      </c>
    </row>
    <row r="17" spans="1:20" x14ac:dyDescent="0.25">
      <c r="A17" s="28" t="s">
        <v>14</v>
      </c>
      <c r="B17" s="30" t="s">
        <v>40</v>
      </c>
      <c r="C17" s="35" t="s">
        <v>69</v>
      </c>
      <c r="D17" s="2"/>
      <c r="E17" s="2">
        <v>838</v>
      </c>
      <c r="F17" s="2"/>
      <c r="G17" s="2"/>
      <c r="H17" s="2"/>
      <c r="I17" s="2"/>
      <c r="J17" s="2"/>
      <c r="K17" s="2"/>
      <c r="L17" s="2">
        <f t="shared" si="0"/>
        <v>0</v>
      </c>
      <c r="M17" s="43"/>
      <c r="N17" s="2"/>
      <c r="O17" s="43"/>
      <c r="P17" s="2"/>
      <c r="Q17" s="2"/>
      <c r="R17" s="2"/>
      <c r="S17" s="2"/>
      <c r="T17" s="6"/>
    </row>
    <row r="18" spans="1:20" x14ac:dyDescent="0.25">
      <c r="A18" s="28" t="s">
        <v>15</v>
      </c>
      <c r="B18" s="30" t="s">
        <v>40</v>
      </c>
      <c r="C18" s="35" t="s">
        <v>69</v>
      </c>
      <c r="D18" s="2"/>
      <c r="E18" s="2">
        <v>654</v>
      </c>
      <c r="F18" s="2"/>
      <c r="G18" s="2"/>
      <c r="H18" s="2"/>
      <c r="I18" s="2"/>
      <c r="J18" s="2"/>
      <c r="K18" s="2"/>
      <c r="L18" s="2">
        <f t="shared" si="0"/>
        <v>0</v>
      </c>
      <c r="M18" s="43"/>
      <c r="N18" s="2"/>
      <c r="O18" s="43"/>
      <c r="P18" s="2"/>
      <c r="Q18" s="2"/>
      <c r="R18" s="2"/>
      <c r="S18" s="2"/>
      <c r="T18" s="6"/>
    </row>
    <row r="19" spans="1:20" x14ac:dyDescent="0.25">
      <c r="A19" s="28" t="s">
        <v>44</v>
      </c>
      <c r="B19" s="30" t="s">
        <v>43</v>
      </c>
      <c r="C19" s="35" t="s">
        <v>69</v>
      </c>
      <c r="D19" s="2"/>
      <c r="E19" s="2">
        <v>834</v>
      </c>
      <c r="F19" s="2"/>
      <c r="G19" s="2"/>
      <c r="H19" s="2"/>
      <c r="I19" s="2"/>
      <c r="J19" s="2"/>
      <c r="K19" s="2"/>
      <c r="L19" s="2">
        <f t="shared" si="0"/>
        <v>0</v>
      </c>
      <c r="M19" s="43"/>
      <c r="N19" s="2"/>
      <c r="O19" s="43"/>
      <c r="P19" s="2"/>
      <c r="Q19" s="2"/>
      <c r="R19" s="2"/>
      <c r="S19" s="2"/>
      <c r="T19" s="6"/>
    </row>
    <row r="20" spans="1:20" x14ac:dyDescent="0.25">
      <c r="A20" s="28" t="s">
        <v>45</v>
      </c>
      <c r="B20" s="30" t="s">
        <v>43</v>
      </c>
      <c r="C20" s="35" t="s">
        <v>69</v>
      </c>
      <c r="D20" s="2"/>
      <c r="E20" s="2">
        <v>659</v>
      </c>
      <c r="F20" s="2"/>
      <c r="G20" s="2"/>
      <c r="H20" s="2"/>
      <c r="I20" s="2"/>
      <c r="J20" s="2"/>
      <c r="K20" s="2"/>
      <c r="L20" s="2">
        <f t="shared" si="0"/>
        <v>0</v>
      </c>
      <c r="M20" s="43"/>
      <c r="N20" s="2"/>
      <c r="O20" s="43"/>
      <c r="P20" s="31"/>
      <c r="Q20" s="2"/>
      <c r="R20" s="2"/>
      <c r="S20" s="2"/>
      <c r="T20" s="6"/>
    </row>
    <row r="21" spans="1:20" x14ac:dyDescent="0.25">
      <c r="A21" s="28" t="s">
        <v>50</v>
      </c>
      <c r="B21" s="30" t="s">
        <v>40</v>
      </c>
      <c r="C21" s="35" t="s">
        <v>69</v>
      </c>
      <c r="D21" s="2"/>
      <c r="E21" s="2">
        <v>2851</v>
      </c>
      <c r="F21" s="2"/>
      <c r="G21" s="2"/>
      <c r="H21" s="2"/>
      <c r="I21" s="2"/>
      <c r="J21" s="2"/>
      <c r="K21" s="2"/>
      <c r="L21" s="2">
        <f t="shared" si="0"/>
        <v>0</v>
      </c>
      <c r="M21" s="43"/>
      <c r="N21" s="2"/>
      <c r="O21" s="43"/>
      <c r="P21" s="2"/>
      <c r="Q21" s="2"/>
      <c r="R21" s="2"/>
      <c r="S21" s="2"/>
      <c r="T21" s="6"/>
    </row>
    <row r="22" spans="1:20" x14ac:dyDescent="0.25">
      <c r="A22" s="28" t="s">
        <v>16</v>
      </c>
      <c r="B22" s="30" t="s">
        <v>40</v>
      </c>
      <c r="C22" s="35">
        <v>45491</v>
      </c>
      <c r="D22" s="2">
        <v>3</v>
      </c>
      <c r="E22" s="2">
        <v>1623</v>
      </c>
      <c r="F22" s="2" t="s">
        <v>131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f t="shared" si="0"/>
        <v>0</v>
      </c>
      <c r="M22" s="43">
        <f t="shared" si="1"/>
        <v>0</v>
      </c>
      <c r="N22" s="2">
        <v>1</v>
      </c>
      <c r="O22" s="43">
        <f t="shared" si="2"/>
        <v>6.7385500102690491E-4</v>
      </c>
      <c r="P22" s="2">
        <v>0</v>
      </c>
      <c r="Q22" s="2">
        <v>0</v>
      </c>
      <c r="R22" s="2">
        <v>0</v>
      </c>
      <c r="S22" s="2">
        <v>0</v>
      </c>
      <c r="T22" s="6">
        <v>0</v>
      </c>
    </row>
    <row r="23" spans="1:20" x14ac:dyDescent="0.25">
      <c r="A23" s="28" t="s">
        <v>7</v>
      </c>
      <c r="B23" s="30" t="s">
        <v>40</v>
      </c>
      <c r="C23" s="35">
        <v>45491</v>
      </c>
      <c r="D23" s="2">
        <v>4</v>
      </c>
      <c r="E23" s="2">
        <v>209</v>
      </c>
      <c r="F23" s="2" t="s">
        <v>131</v>
      </c>
      <c r="G23" s="2">
        <v>2</v>
      </c>
      <c r="H23" s="2">
        <v>0</v>
      </c>
      <c r="I23" s="2">
        <v>0</v>
      </c>
      <c r="J23" s="2">
        <v>42</v>
      </c>
      <c r="K23" s="2">
        <v>0</v>
      </c>
      <c r="L23" s="2">
        <f t="shared" si="0"/>
        <v>44</v>
      </c>
      <c r="M23" s="43">
        <f t="shared" si="1"/>
        <v>0.17268421052631583</v>
      </c>
      <c r="N23" s="2">
        <v>163</v>
      </c>
      <c r="O23" s="43">
        <f t="shared" si="2"/>
        <v>0.63971650717703366</v>
      </c>
      <c r="P23" s="2">
        <v>0</v>
      </c>
      <c r="Q23" s="2">
        <v>42</v>
      </c>
      <c r="R23" s="2">
        <v>2</v>
      </c>
      <c r="S23" s="2">
        <v>0</v>
      </c>
      <c r="T23" s="6">
        <v>0</v>
      </c>
    </row>
    <row r="24" spans="1:20" x14ac:dyDescent="0.25">
      <c r="A24" s="28" t="s">
        <v>17</v>
      </c>
      <c r="B24" s="30" t="s">
        <v>41</v>
      </c>
      <c r="C24" s="35">
        <v>45491</v>
      </c>
      <c r="D24" s="2">
        <v>3</v>
      </c>
      <c r="E24" s="2">
        <v>301</v>
      </c>
      <c r="F24" s="2" t="s">
        <v>131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f t="shared" si="0"/>
        <v>0</v>
      </c>
      <c r="M24" s="43">
        <f t="shared" si="1"/>
        <v>0</v>
      </c>
      <c r="N24" s="2">
        <v>1</v>
      </c>
      <c r="O24" s="43">
        <f t="shared" si="2"/>
        <v>3.6334440753045408E-3</v>
      </c>
      <c r="P24" s="2">
        <v>143</v>
      </c>
      <c r="Q24" s="2">
        <v>0</v>
      </c>
      <c r="R24" s="2">
        <v>0</v>
      </c>
      <c r="S24" s="2">
        <v>0</v>
      </c>
      <c r="T24" s="6">
        <v>0</v>
      </c>
    </row>
    <row r="25" spans="1:20" ht="15.75" thickBot="1" x14ac:dyDescent="0.3">
      <c r="A25" s="29" t="s">
        <v>19</v>
      </c>
      <c r="B25" s="30" t="s">
        <v>41</v>
      </c>
      <c r="C25" s="36" t="s">
        <v>69</v>
      </c>
      <c r="D25" s="4"/>
      <c r="E25" s="4">
        <v>473</v>
      </c>
      <c r="F25" s="4"/>
      <c r="G25" s="4"/>
      <c r="H25" s="4"/>
      <c r="I25" s="4"/>
      <c r="J25" s="4"/>
      <c r="K25" s="4"/>
      <c r="L25" s="4">
        <f t="shared" si="0"/>
        <v>0</v>
      </c>
      <c r="M25" s="4"/>
      <c r="N25" s="4"/>
      <c r="O25" s="4"/>
      <c r="P25" s="4"/>
      <c r="Q25" s="4"/>
      <c r="R25" s="4"/>
      <c r="S25" s="4"/>
      <c r="T25" s="7"/>
    </row>
    <row r="26" spans="1:20" x14ac:dyDescent="0.25">
      <c r="A26" s="14" t="s">
        <v>91</v>
      </c>
      <c r="B26" s="25"/>
      <c r="C26" s="15"/>
      <c r="D26" s="16"/>
      <c r="E26" s="16"/>
      <c r="F26" s="16"/>
      <c r="G26" s="17">
        <f>SUM(G7:G25)</f>
        <v>496</v>
      </c>
      <c r="H26" s="17">
        <f>SUM(H7:H25)</f>
        <v>0</v>
      </c>
      <c r="I26" s="17">
        <f>SUM(I7:I25)</f>
        <v>19</v>
      </c>
      <c r="J26" s="17">
        <f>SUM(J7:J25)</f>
        <v>129</v>
      </c>
      <c r="K26" s="17">
        <f>SUM(K7:K25)</f>
        <v>10</v>
      </c>
      <c r="L26" s="17">
        <f t="shared" si="0"/>
        <v>654</v>
      </c>
      <c r="M26" s="16"/>
      <c r="N26" s="17">
        <f>SUM(N7:N25)</f>
        <v>1250</v>
      </c>
      <c r="O26" s="17"/>
      <c r="P26" s="33">
        <f>SUM(P7:P25)</f>
        <v>9712</v>
      </c>
      <c r="Q26" s="17">
        <f>SUM(Q7:Q25)</f>
        <v>74</v>
      </c>
      <c r="R26" s="17">
        <f>SUM(R7:R25)</f>
        <v>170</v>
      </c>
      <c r="S26" s="17">
        <f>SUM(S7:S25)</f>
        <v>400</v>
      </c>
      <c r="T26" s="22">
        <f>SUM(T7:T25)</f>
        <v>10</v>
      </c>
    </row>
    <row r="29" spans="1:20" x14ac:dyDescent="0.25">
      <c r="A29" t="s">
        <v>28</v>
      </c>
    </row>
    <row r="31" spans="1:20" x14ac:dyDescent="0.25">
      <c r="A31" t="s">
        <v>27</v>
      </c>
    </row>
    <row r="32" spans="1:20" x14ac:dyDescent="0.25">
      <c r="A32" t="s">
        <v>46</v>
      </c>
    </row>
    <row r="33" spans="1:2" x14ac:dyDescent="0.25">
      <c r="A33" t="s">
        <v>37</v>
      </c>
    </row>
    <row r="34" spans="1:2" x14ac:dyDescent="0.25">
      <c r="A34" t="s">
        <v>38</v>
      </c>
    </row>
    <row r="35" spans="1:2" x14ac:dyDescent="0.25">
      <c r="A35" s="32" t="s">
        <v>137</v>
      </c>
      <c r="B35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996D9-28C3-476B-9E36-C039AF14E7FB}">
  <dimension ref="A2:T30"/>
  <sheetViews>
    <sheetView workbookViewId="0">
      <selection activeCell="P28" sqref="P28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0" ht="16.5" thickBot="1" x14ac:dyDescent="0.3">
      <c r="Q4" s="5" t="s">
        <v>26</v>
      </c>
      <c r="R4" s="5"/>
      <c r="S4" s="5"/>
      <c r="T4" s="5"/>
    </row>
    <row r="5" spans="1:20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77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98</v>
      </c>
      <c r="H6" s="20" t="s">
        <v>99</v>
      </c>
      <c r="I6" s="20" t="s">
        <v>100</v>
      </c>
      <c r="J6" s="20" t="s">
        <v>101</v>
      </c>
      <c r="K6" s="20" t="s">
        <v>59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 t="s">
        <v>69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21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8</v>
      </c>
      <c r="B8" s="30" t="s">
        <v>41</v>
      </c>
      <c r="C8" s="35" t="s">
        <v>69</v>
      </c>
      <c r="D8" s="2"/>
      <c r="E8" s="2">
        <v>458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25">
      <c r="A9" s="28" t="s">
        <v>9</v>
      </c>
      <c r="B9" s="30" t="s">
        <v>42</v>
      </c>
      <c r="C9" s="35">
        <v>45505</v>
      </c>
      <c r="D9" s="2">
        <v>7</v>
      </c>
      <c r="E9" s="2">
        <v>683</v>
      </c>
      <c r="F9" s="2" t="s">
        <v>132</v>
      </c>
      <c r="G9" s="2">
        <v>6</v>
      </c>
      <c r="H9" s="2">
        <v>0</v>
      </c>
      <c r="I9" s="2">
        <v>0</v>
      </c>
      <c r="J9" s="2">
        <v>11</v>
      </c>
      <c r="K9" s="2">
        <v>0</v>
      </c>
      <c r="L9" s="2">
        <f t="shared" si="0"/>
        <v>17</v>
      </c>
      <c r="M9" s="43">
        <f t="shared" ref="M9:M20" si="1">L9/((D9/3.281)*E9)</f>
        <v>1.1666387784982222E-2</v>
      </c>
      <c r="N9" s="2">
        <v>577</v>
      </c>
      <c r="O9" s="43">
        <f t="shared" ref="O9:O20" si="2">N9/((D9/3.281)*E9)</f>
        <v>0.39597092658439659</v>
      </c>
      <c r="P9" s="31">
        <v>333</v>
      </c>
      <c r="Q9" s="2">
        <v>0</v>
      </c>
      <c r="R9" s="2">
        <v>11</v>
      </c>
      <c r="S9" s="2">
        <v>6</v>
      </c>
      <c r="T9" s="6">
        <v>0</v>
      </c>
    </row>
    <row r="10" spans="1:20" x14ac:dyDescent="0.25">
      <c r="A10" s="28" t="s">
        <v>10</v>
      </c>
      <c r="B10" s="30" t="s">
        <v>41</v>
      </c>
      <c r="C10" s="35">
        <v>45506</v>
      </c>
      <c r="D10" s="2">
        <v>6</v>
      </c>
      <c r="E10" s="2">
        <v>221</v>
      </c>
      <c r="F10" s="2" t="s">
        <v>132</v>
      </c>
      <c r="G10" s="2">
        <v>23</v>
      </c>
      <c r="H10" s="2">
        <v>0</v>
      </c>
      <c r="I10" s="2">
        <v>0</v>
      </c>
      <c r="J10" s="2">
        <v>11</v>
      </c>
      <c r="K10" s="2">
        <v>0</v>
      </c>
      <c r="L10" s="2">
        <f t="shared" si="0"/>
        <v>34</v>
      </c>
      <c r="M10" s="43">
        <f t="shared" si="1"/>
        <v>8.4128205128205125E-2</v>
      </c>
      <c r="N10" s="2">
        <v>30</v>
      </c>
      <c r="O10" s="43">
        <f t="shared" si="2"/>
        <v>7.4230769230769225E-2</v>
      </c>
      <c r="P10" s="2">
        <v>854</v>
      </c>
      <c r="Q10" s="2">
        <v>0</v>
      </c>
      <c r="R10" s="2">
        <v>11</v>
      </c>
      <c r="S10" s="2">
        <v>17</v>
      </c>
      <c r="T10" s="6">
        <v>6</v>
      </c>
    </row>
    <row r="11" spans="1:20" x14ac:dyDescent="0.25">
      <c r="A11" s="28" t="s">
        <v>11</v>
      </c>
      <c r="B11" s="30" t="s">
        <v>41</v>
      </c>
      <c r="C11" s="35">
        <v>45506</v>
      </c>
      <c r="D11" s="2">
        <v>7</v>
      </c>
      <c r="E11" s="2">
        <v>301</v>
      </c>
      <c r="F11" s="2" t="s">
        <v>132</v>
      </c>
      <c r="G11" s="2">
        <v>0</v>
      </c>
      <c r="H11" s="2">
        <v>0</v>
      </c>
      <c r="I11" s="2">
        <v>0</v>
      </c>
      <c r="J11" s="2">
        <v>18</v>
      </c>
      <c r="K11" s="2">
        <v>0</v>
      </c>
      <c r="L11" s="2">
        <f t="shared" si="0"/>
        <v>18</v>
      </c>
      <c r="M11" s="43">
        <f t="shared" si="1"/>
        <v>2.8029425723777888E-2</v>
      </c>
      <c r="N11" s="2">
        <v>239</v>
      </c>
      <c r="O11" s="43">
        <f t="shared" si="2"/>
        <v>0.37216848599905084</v>
      </c>
      <c r="P11" s="2">
        <v>8</v>
      </c>
      <c r="Q11" s="2">
        <v>0</v>
      </c>
      <c r="R11" s="2">
        <v>18</v>
      </c>
      <c r="S11" s="2">
        <v>0</v>
      </c>
      <c r="T11" s="6">
        <v>0</v>
      </c>
    </row>
    <row r="12" spans="1:20" x14ac:dyDescent="0.25">
      <c r="A12" s="28" t="s">
        <v>12</v>
      </c>
      <c r="B12" s="30" t="s">
        <v>40</v>
      </c>
      <c r="C12" s="35" t="s">
        <v>69</v>
      </c>
      <c r="D12" s="2"/>
      <c r="E12" s="2">
        <v>291</v>
      </c>
      <c r="F12" s="2"/>
      <c r="G12" s="2"/>
      <c r="H12" s="2"/>
      <c r="I12" s="2"/>
      <c r="J12" s="2"/>
      <c r="K12" s="2"/>
      <c r="L12" s="2">
        <f t="shared" si="0"/>
        <v>0</v>
      </c>
      <c r="M12" s="43"/>
      <c r="N12" s="2"/>
      <c r="O12" s="43"/>
      <c r="P12" s="2"/>
      <c r="Q12" s="2"/>
      <c r="R12" s="2"/>
      <c r="S12" s="2"/>
      <c r="T12" s="6"/>
    </row>
    <row r="13" spans="1:20" s="42" customFormat="1" x14ac:dyDescent="0.25">
      <c r="A13" s="28" t="s">
        <v>13</v>
      </c>
      <c r="B13" s="30" t="s">
        <v>42</v>
      </c>
      <c r="C13" s="39">
        <v>45507</v>
      </c>
      <c r="D13" s="40">
        <v>5</v>
      </c>
      <c r="E13" s="40">
        <v>339</v>
      </c>
      <c r="F13" s="40" t="s">
        <v>132</v>
      </c>
      <c r="G13" s="40">
        <v>20</v>
      </c>
      <c r="H13" s="40">
        <v>0</v>
      </c>
      <c r="I13" s="40">
        <v>0</v>
      </c>
      <c r="J13" s="40">
        <v>0</v>
      </c>
      <c r="K13" s="40">
        <v>0</v>
      </c>
      <c r="L13" s="40">
        <f t="shared" si="0"/>
        <v>20</v>
      </c>
      <c r="M13" s="43">
        <f t="shared" si="1"/>
        <v>3.8713864306784661E-2</v>
      </c>
      <c r="N13" s="40">
        <v>260</v>
      </c>
      <c r="O13" s="43">
        <f t="shared" si="2"/>
        <v>0.5032802359882006</v>
      </c>
      <c r="P13" s="40">
        <v>57</v>
      </c>
      <c r="Q13" s="40">
        <v>0</v>
      </c>
      <c r="R13" s="40">
        <v>0</v>
      </c>
      <c r="S13" s="40">
        <v>18</v>
      </c>
      <c r="T13" s="41">
        <v>2</v>
      </c>
    </row>
    <row r="14" spans="1:20" x14ac:dyDescent="0.25">
      <c r="A14" s="28" t="s">
        <v>13</v>
      </c>
      <c r="B14" s="30" t="s">
        <v>42</v>
      </c>
      <c r="C14" s="35">
        <v>45506</v>
      </c>
      <c r="D14" s="2">
        <v>7</v>
      </c>
      <c r="E14" s="2">
        <v>339</v>
      </c>
      <c r="F14" s="2" t="s">
        <v>132</v>
      </c>
      <c r="G14" s="2">
        <v>1</v>
      </c>
      <c r="H14" s="2">
        <v>0</v>
      </c>
      <c r="I14" s="2">
        <v>0</v>
      </c>
      <c r="J14" s="2">
        <v>0</v>
      </c>
      <c r="K14" s="2">
        <v>0</v>
      </c>
      <c r="L14" s="2">
        <f t="shared" si="0"/>
        <v>1</v>
      </c>
      <c r="M14" s="43">
        <f t="shared" si="1"/>
        <v>1.3826380109565953E-3</v>
      </c>
      <c r="N14" s="2">
        <v>102</v>
      </c>
      <c r="O14" s="43">
        <f t="shared" si="2"/>
        <v>0.1410290771175727</v>
      </c>
      <c r="P14" s="2">
        <v>95</v>
      </c>
      <c r="Q14" s="2">
        <v>0</v>
      </c>
      <c r="R14" s="2">
        <v>0</v>
      </c>
      <c r="S14" s="2">
        <v>1</v>
      </c>
      <c r="T14" s="6">
        <v>0</v>
      </c>
    </row>
    <row r="15" spans="1:20" x14ac:dyDescent="0.25">
      <c r="A15" s="28" t="s">
        <v>14</v>
      </c>
      <c r="B15" s="30" t="s">
        <v>40</v>
      </c>
      <c r="C15" s="35" t="s">
        <v>69</v>
      </c>
      <c r="D15" s="2"/>
      <c r="E15" s="2">
        <v>838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43"/>
      <c r="P15" s="2"/>
      <c r="Q15" s="2"/>
      <c r="R15" s="2"/>
      <c r="S15" s="2"/>
      <c r="T15" s="6"/>
    </row>
    <row r="16" spans="1:20" x14ac:dyDescent="0.25">
      <c r="A16" s="28" t="s">
        <v>15</v>
      </c>
      <c r="B16" s="30" t="s">
        <v>40</v>
      </c>
      <c r="C16" s="35">
        <v>45511</v>
      </c>
      <c r="D16" s="2">
        <v>7</v>
      </c>
      <c r="E16" s="2">
        <v>654</v>
      </c>
      <c r="F16" s="2" t="s">
        <v>131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f t="shared" si="0"/>
        <v>0</v>
      </c>
      <c r="M16" s="43">
        <f t="shared" si="1"/>
        <v>0</v>
      </c>
      <c r="N16" s="2">
        <v>299</v>
      </c>
      <c r="O16" s="43">
        <f t="shared" si="2"/>
        <v>0.21428986456968113</v>
      </c>
      <c r="P16" s="2">
        <v>29</v>
      </c>
      <c r="Q16" s="2">
        <v>0</v>
      </c>
      <c r="R16" s="2">
        <v>0</v>
      </c>
      <c r="S16" s="2">
        <v>0</v>
      </c>
      <c r="T16" s="6">
        <v>0</v>
      </c>
    </row>
    <row r="17" spans="1:20" x14ac:dyDescent="0.25">
      <c r="A17" s="28" t="s">
        <v>44</v>
      </c>
      <c r="B17" s="30" t="s">
        <v>43</v>
      </c>
      <c r="C17" s="35">
        <v>45511</v>
      </c>
      <c r="D17" s="2">
        <v>7</v>
      </c>
      <c r="E17" s="2">
        <v>834</v>
      </c>
      <c r="F17" s="2" t="s">
        <v>131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f t="shared" si="0"/>
        <v>0</v>
      </c>
      <c r="M17" s="43">
        <f t="shared" si="1"/>
        <v>0</v>
      </c>
      <c r="N17" s="2">
        <v>71</v>
      </c>
      <c r="O17" s="43">
        <f t="shared" si="2"/>
        <v>3.9902535114765339E-2</v>
      </c>
      <c r="P17" s="2">
        <v>44</v>
      </c>
      <c r="Q17" s="2">
        <v>0</v>
      </c>
      <c r="R17" s="2">
        <v>0</v>
      </c>
      <c r="S17" s="2">
        <v>0</v>
      </c>
      <c r="T17" s="6">
        <v>0</v>
      </c>
    </row>
    <row r="18" spans="1:20" x14ac:dyDescent="0.25">
      <c r="A18" s="28" t="s">
        <v>45</v>
      </c>
      <c r="B18" s="30" t="s">
        <v>43</v>
      </c>
      <c r="C18" s="35">
        <v>45511</v>
      </c>
      <c r="D18" s="2">
        <v>7</v>
      </c>
      <c r="E18" s="2">
        <v>659</v>
      </c>
      <c r="F18" s="2" t="s">
        <v>131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f t="shared" si="0"/>
        <v>0</v>
      </c>
      <c r="M18" s="43">
        <f t="shared" si="1"/>
        <v>0</v>
      </c>
      <c r="N18" s="2">
        <v>21</v>
      </c>
      <c r="O18" s="43">
        <f t="shared" si="2"/>
        <v>1.4936267071320184E-2</v>
      </c>
      <c r="P18" s="31">
        <v>44</v>
      </c>
      <c r="Q18" s="2">
        <v>0</v>
      </c>
      <c r="R18" s="2">
        <v>0</v>
      </c>
      <c r="S18" s="2">
        <v>0</v>
      </c>
      <c r="T18" s="6">
        <v>0</v>
      </c>
    </row>
    <row r="19" spans="1:20" x14ac:dyDescent="0.25">
      <c r="A19" s="28" t="s">
        <v>50</v>
      </c>
      <c r="B19" s="30" t="s">
        <v>40</v>
      </c>
      <c r="C19" s="35">
        <v>45507</v>
      </c>
      <c r="D19" s="2">
        <v>7</v>
      </c>
      <c r="E19" s="2">
        <v>2851</v>
      </c>
      <c r="F19" s="2" t="s">
        <v>131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0</v>
      </c>
      <c r="M19" s="43">
        <f t="shared" si="1"/>
        <v>0</v>
      </c>
      <c r="N19" s="2">
        <v>0</v>
      </c>
      <c r="O19" s="43">
        <f t="shared" si="2"/>
        <v>0</v>
      </c>
      <c r="P19" s="2">
        <v>1208</v>
      </c>
      <c r="Q19" s="2">
        <v>0</v>
      </c>
      <c r="R19" s="2">
        <v>0</v>
      </c>
      <c r="S19" s="2">
        <v>0</v>
      </c>
      <c r="T19" s="6">
        <v>0</v>
      </c>
    </row>
    <row r="20" spans="1:20" x14ac:dyDescent="0.25">
      <c r="A20" s="28" t="s">
        <v>19</v>
      </c>
      <c r="B20" s="30" t="s">
        <v>41</v>
      </c>
      <c r="C20" s="35">
        <v>45507</v>
      </c>
      <c r="D20" s="2">
        <v>6</v>
      </c>
      <c r="E20" s="2">
        <v>473</v>
      </c>
      <c r="F20" s="2" t="s">
        <v>131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43">
        <f t="shared" si="1"/>
        <v>0</v>
      </c>
      <c r="N20" s="2">
        <v>3</v>
      </c>
      <c r="O20" s="43">
        <f t="shared" si="2"/>
        <v>3.4682875264270613E-3</v>
      </c>
      <c r="P20" s="2">
        <v>24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25">
      <c r="A21" s="14" t="s">
        <v>97</v>
      </c>
      <c r="B21" s="25"/>
      <c r="C21" s="15"/>
      <c r="D21" s="16"/>
      <c r="E21" s="16"/>
      <c r="F21" s="16"/>
      <c r="G21" s="17">
        <f>SUM(G7:G20)</f>
        <v>50</v>
      </c>
      <c r="H21" s="17">
        <f>SUM(H7:H20)</f>
        <v>0</v>
      </c>
      <c r="I21" s="17">
        <f>SUM(I7:I20)</f>
        <v>0</v>
      </c>
      <c r="J21" s="17">
        <f>SUM(J7:J20)</f>
        <v>40</v>
      </c>
      <c r="K21" s="17">
        <f>SUM(K7:K20)</f>
        <v>0</v>
      </c>
      <c r="L21" s="17">
        <f t="shared" si="0"/>
        <v>90</v>
      </c>
      <c r="M21" s="16"/>
      <c r="N21" s="17">
        <f>SUM(N7:N20)</f>
        <v>1602</v>
      </c>
      <c r="O21" s="17"/>
      <c r="P21" s="33">
        <f>SUM(P7:P20)</f>
        <v>2696</v>
      </c>
      <c r="Q21" s="17">
        <f>SUM(Q7:Q20)</f>
        <v>0</v>
      </c>
      <c r="R21" s="17">
        <f>SUM(R7:R20)</f>
        <v>40</v>
      </c>
      <c r="S21" s="17">
        <f>SUM(S7:S20)</f>
        <v>42</v>
      </c>
      <c r="T21" s="22">
        <f>SUM(T7:T20)</f>
        <v>8</v>
      </c>
    </row>
    <row r="24" spans="1:20" x14ac:dyDescent="0.25">
      <c r="A24" t="s">
        <v>28</v>
      </c>
    </row>
    <row r="26" spans="1:20" x14ac:dyDescent="0.25">
      <c r="A26" t="s">
        <v>27</v>
      </c>
    </row>
    <row r="27" spans="1:20" x14ac:dyDescent="0.25">
      <c r="A27" t="s">
        <v>46</v>
      </c>
    </row>
    <row r="28" spans="1:20" x14ac:dyDescent="0.25">
      <c r="A28" t="s">
        <v>37</v>
      </c>
    </row>
    <row r="29" spans="1:20" x14ac:dyDescent="0.25">
      <c r="A29" t="s">
        <v>38</v>
      </c>
    </row>
    <row r="30" spans="1:20" x14ac:dyDescent="0.25">
      <c r="A30" s="32" t="s">
        <v>137</v>
      </c>
      <c r="B30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732B-D3D1-4FFE-8330-C3FF597755F5}">
  <dimension ref="A2:T30"/>
  <sheetViews>
    <sheetView workbookViewId="0">
      <selection activeCell="M30" sqref="M30"/>
    </sheetView>
  </sheetViews>
  <sheetFormatPr defaultRowHeight="15" x14ac:dyDescent="0.25"/>
  <cols>
    <col min="1" max="1" width="37.28515625" customWidth="1"/>
    <col min="2" max="2" width="10.140625" customWidth="1"/>
    <col min="3" max="3" width="9.85546875" customWidth="1"/>
    <col min="4" max="4" width="12.85546875" customWidth="1"/>
    <col min="5" max="6" width="11.28515625" customWidth="1"/>
    <col min="7" max="7" width="10.5703125" customWidth="1"/>
    <col min="8" max="8" width="11.7109375" customWidth="1"/>
    <col min="9" max="9" width="12" customWidth="1"/>
    <col min="10" max="10" width="13.85546875" customWidth="1"/>
    <col min="11" max="11" width="12.42578125" customWidth="1"/>
    <col min="13" max="13" width="15" customWidth="1"/>
    <col min="15" max="15" width="13.42578125" customWidth="1"/>
    <col min="16" max="16" width="10.5703125" customWidth="1"/>
  </cols>
  <sheetData>
    <row r="2" spans="1:20" ht="18.75" x14ac:dyDescent="0.3">
      <c r="A2" s="1" t="s">
        <v>127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49</v>
      </c>
    </row>
    <row r="4" spans="1:20" ht="16.5" thickBot="1" x14ac:dyDescent="0.3">
      <c r="Q4" s="5" t="s">
        <v>26</v>
      </c>
      <c r="R4" s="5"/>
      <c r="S4" s="5"/>
      <c r="T4" s="5"/>
    </row>
    <row r="5" spans="1:20" ht="30.75" customHeight="1" thickBot="1" x14ac:dyDescent="0.3">
      <c r="A5" s="8"/>
      <c r="B5" s="26" t="s">
        <v>39</v>
      </c>
      <c r="C5" s="9" t="s">
        <v>6</v>
      </c>
      <c r="D5" s="10" t="s">
        <v>0</v>
      </c>
      <c r="E5" s="11" t="s">
        <v>1</v>
      </c>
      <c r="F5" s="11" t="s">
        <v>79</v>
      </c>
      <c r="G5" s="10" t="s">
        <v>75</v>
      </c>
      <c r="H5" s="10" t="s">
        <v>76</v>
      </c>
      <c r="I5" s="10" t="s">
        <v>77</v>
      </c>
      <c r="J5" s="10" t="s">
        <v>78</v>
      </c>
      <c r="K5" s="10" t="s">
        <v>77</v>
      </c>
      <c r="L5" s="11" t="s">
        <v>22</v>
      </c>
      <c r="M5" s="11" t="s">
        <v>23</v>
      </c>
      <c r="N5" s="10" t="s">
        <v>24</v>
      </c>
      <c r="O5" s="10" t="s">
        <v>48</v>
      </c>
      <c r="P5" s="11" t="s">
        <v>25</v>
      </c>
      <c r="Q5" s="11" t="s">
        <v>30</v>
      </c>
      <c r="R5" s="11" t="s">
        <v>31</v>
      </c>
      <c r="S5" s="12" t="s">
        <v>35</v>
      </c>
      <c r="T5" s="13" t="s">
        <v>36</v>
      </c>
    </row>
    <row r="6" spans="1:20" x14ac:dyDescent="0.25">
      <c r="A6" s="3" t="s">
        <v>5</v>
      </c>
      <c r="B6" s="18"/>
      <c r="C6" s="27"/>
      <c r="D6" s="19"/>
      <c r="E6" s="19"/>
      <c r="F6" s="19"/>
      <c r="G6" s="20" t="s">
        <v>103</v>
      </c>
      <c r="H6" s="20" t="s">
        <v>63</v>
      </c>
      <c r="I6" s="20" t="s">
        <v>104</v>
      </c>
      <c r="J6" s="20" t="s">
        <v>105</v>
      </c>
      <c r="K6" s="20" t="s">
        <v>69</v>
      </c>
      <c r="L6" s="23"/>
      <c r="M6" s="23"/>
      <c r="N6" s="23"/>
      <c r="O6" s="23"/>
      <c r="P6" s="23"/>
      <c r="Q6" s="21" t="s">
        <v>29</v>
      </c>
      <c r="R6" s="21" t="s">
        <v>32</v>
      </c>
      <c r="S6" s="21" t="s">
        <v>33</v>
      </c>
      <c r="T6" s="21" t="s">
        <v>34</v>
      </c>
    </row>
    <row r="7" spans="1:20" x14ac:dyDescent="0.25">
      <c r="A7" s="28" t="s">
        <v>21</v>
      </c>
      <c r="B7" s="30" t="s">
        <v>40</v>
      </c>
      <c r="C7" s="35" t="s">
        <v>69</v>
      </c>
      <c r="D7" s="2"/>
      <c r="E7" s="2">
        <v>998</v>
      </c>
      <c r="F7" s="2"/>
      <c r="G7" s="2"/>
      <c r="H7" s="2"/>
      <c r="I7" s="2"/>
      <c r="J7" s="2"/>
      <c r="K7" s="2"/>
      <c r="L7" s="2">
        <f t="shared" ref="L7:L21" si="0">G7+H7+I7+J7+K7</f>
        <v>0</v>
      </c>
      <c r="M7" s="2"/>
      <c r="N7" s="2"/>
      <c r="O7" s="2"/>
      <c r="P7" s="2"/>
      <c r="Q7" s="2"/>
      <c r="R7" s="2"/>
      <c r="S7" s="2"/>
      <c r="T7" s="6"/>
    </row>
    <row r="8" spans="1:20" x14ac:dyDescent="0.25">
      <c r="A8" s="28" t="s">
        <v>8</v>
      </c>
      <c r="B8" s="30" t="s">
        <v>41</v>
      </c>
      <c r="C8" s="35" t="s">
        <v>69</v>
      </c>
      <c r="D8" s="2"/>
      <c r="E8" s="2">
        <v>458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25">
      <c r="A9" s="28" t="s">
        <v>9</v>
      </c>
      <c r="B9" s="30" t="s">
        <v>42</v>
      </c>
      <c r="C9" s="35">
        <v>45547</v>
      </c>
      <c r="D9" s="2">
        <v>6</v>
      </c>
      <c r="E9" s="2">
        <v>683</v>
      </c>
      <c r="F9" s="2" t="s">
        <v>132</v>
      </c>
      <c r="G9" s="2">
        <v>3</v>
      </c>
      <c r="H9" s="2">
        <v>0</v>
      </c>
      <c r="I9" s="2">
        <v>0</v>
      </c>
      <c r="J9" s="2">
        <v>1</v>
      </c>
      <c r="K9" s="2">
        <v>0</v>
      </c>
      <c r="L9" s="2">
        <f t="shared" si="0"/>
        <v>4</v>
      </c>
      <c r="M9" s="43">
        <f t="shared" ref="M9:M20" si="1">L9/((D9/3.281)*E9)</f>
        <v>3.2025378233284532E-3</v>
      </c>
      <c r="N9" s="2">
        <v>867</v>
      </c>
      <c r="O9" s="43">
        <f t="shared" ref="O9:O20" si="2">N9/((D9/3.281)*E9)</f>
        <v>0.69415007320644218</v>
      </c>
      <c r="P9" s="31">
        <v>2919</v>
      </c>
      <c r="Q9" s="2">
        <v>0</v>
      </c>
      <c r="R9" s="2">
        <v>1</v>
      </c>
      <c r="S9" s="2">
        <v>3</v>
      </c>
      <c r="T9" s="6">
        <v>0</v>
      </c>
    </row>
    <row r="10" spans="1:20" x14ac:dyDescent="0.25">
      <c r="A10" s="28" t="s">
        <v>10</v>
      </c>
      <c r="B10" s="30" t="s">
        <v>41</v>
      </c>
      <c r="C10" s="35">
        <v>45546</v>
      </c>
      <c r="D10" s="2">
        <v>10</v>
      </c>
      <c r="E10" s="2">
        <v>221</v>
      </c>
      <c r="F10" s="2" t="s">
        <v>132</v>
      </c>
      <c r="G10" s="2">
        <v>2</v>
      </c>
      <c r="H10" s="2">
        <v>0</v>
      </c>
      <c r="I10" s="2">
        <v>0</v>
      </c>
      <c r="J10" s="2">
        <v>71</v>
      </c>
      <c r="K10" s="2">
        <v>0</v>
      </c>
      <c r="L10" s="2">
        <f t="shared" si="0"/>
        <v>73</v>
      </c>
      <c r="M10" s="43">
        <f t="shared" si="1"/>
        <v>0.10837692307692307</v>
      </c>
      <c r="N10" s="2">
        <v>59</v>
      </c>
      <c r="O10" s="43">
        <f t="shared" si="2"/>
        <v>8.7592307692307678E-2</v>
      </c>
      <c r="P10" s="2">
        <v>3435</v>
      </c>
      <c r="Q10" s="2">
        <v>0</v>
      </c>
      <c r="R10" s="2">
        <v>1</v>
      </c>
      <c r="S10" s="2">
        <v>70</v>
      </c>
      <c r="T10" s="6">
        <v>2</v>
      </c>
    </row>
    <row r="11" spans="1:20" x14ac:dyDescent="0.25">
      <c r="A11" s="28" t="s">
        <v>11</v>
      </c>
      <c r="B11" s="30" t="s">
        <v>41</v>
      </c>
      <c r="C11" s="35">
        <v>45548</v>
      </c>
      <c r="D11" s="2">
        <v>8</v>
      </c>
      <c r="E11" s="2">
        <v>301</v>
      </c>
      <c r="F11" s="2" t="s">
        <v>132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f t="shared" si="0"/>
        <v>0</v>
      </c>
      <c r="M11" s="43">
        <f t="shared" si="1"/>
        <v>0</v>
      </c>
      <c r="N11" s="2">
        <v>198</v>
      </c>
      <c r="O11" s="43">
        <f t="shared" si="2"/>
        <v>0.26978322259136217</v>
      </c>
      <c r="P11" s="2">
        <v>9</v>
      </c>
      <c r="Q11" s="2">
        <v>0</v>
      </c>
      <c r="R11" s="2">
        <v>0</v>
      </c>
      <c r="S11" s="2">
        <v>0</v>
      </c>
      <c r="T11" s="6">
        <v>0</v>
      </c>
    </row>
    <row r="12" spans="1:20" x14ac:dyDescent="0.25">
      <c r="A12" s="28" t="s">
        <v>12</v>
      </c>
      <c r="B12" s="30" t="s">
        <v>40</v>
      </c>
      <c r="C12" s="35" t="s">
        <v>69</v>
      </c>
      <c r="D12" s="2"/>
      <c r="E12" s="2">
        <v>291</v>
      </c>
      <c r="F12" s="2"/>
      <c r="G12" s="2"/>
      <c r="H12" s="2"/>
      <c r="I12" s="2"/>
      <c r="J12" s="2"/>
      <c r="K12" s="2"/>
      <c r="L12" s="2">
        <f t="shared" si="0"/>
        <v>0</v>
      </c>
      <c r="M12" s="43"/>
      <c r="N12" s="2"/>
      <c r="O12" s="43"/>
      <c r="P12" s="2"/>
      <c r="Q12" s="2"/>
      <c r="R12" s="2"/>
      <c r="S12" s="2"/>
      <c r="T12" s="6"/>
    </row>
    <row r="13" spans="1:20" x14ac:dyDescent="0.25">
      <c r="A13" s="28" t="s">
        <v>13</v>
      </c>
      <c r="B13" s="30" t="s">
        <v>42</v>
      </c>
      <c r="C13" s="35">
        <v>45548</v>
      </c>
      <c r="D13" s="2">
        <v>8</v>
      </c>
      <c r="E13" s="2">
        <v>339</v>
      </c>
      <c r="F13" s="2" t="s">
        <v>132</v>
      </c>
      <c r="G13" s="2">
        <v>0</v>
      </c>
      <c r="H13" s="2">
        <v>0</v>
      </c>
      <c r="I13" s="2">
        <v>0</v>
      </c>
      <c r="J13" s="2">
        <v>32</v>
      </c>
      <c r="K13" s="2">
        <v>0</v>
      </c>
      <c r="L13" s="2">
        <f t="shared" si="0"/>
        <v>32</v>
      </c>
      <c r="M13" s="43">
        <f t="shared" si="1"/>
        <v>3.8713864306784668E-2</v>
      </c>
      <c r="N13" s="2">
        <v>272</v>
      </c>
      <c r="O13" s="43">
        <f t="shared" si="2"/>
        <v>0.32906784660766963</v>
      </c>
      <c r="P13" s="2">
        <v>2</v>
      </c>
      <c r="Q13" s="2">
        <v>0</v>
      </c>
      <c r="R13" s="2">
        <v>23</v>
      </c>
      <c r="S13" s="2">
        <v>9</v>
      </c>
      <c r="T13" s="6">
        <v>0</v>
      </c>
    </row>
    <row r="14" spans="1:20" x14ac:dyDescent="0.25">
      <c r="A14" s="28" t="s">
        <v>14</v>
      </c>
      <c r="B14" s="30" t="s">
        <v>40</v>
      </c>
      <c r="C14" s="35" t="s">
        <v>69</v>
      </c>
      <c r="D14" s="2"/>
      <c r="E14" s="2">
        <v>838</v>
      </c>
      <c r="F14" s="2"/>
      <c r="G14" s="2"/>
      <c r="H14" s="2"/>
      <c r="I14" s="2"/>
      <c r="J14" s="2"/>
      <c r="K14" s="2"/>
      <c r="L14" s="2">
        <f t="shared" si="0"/>
        <v>0</v>
      </c>
      <c r="M14" s="43"/>
      <c r="N14" s="2"/>
      <c r="O14" s="43"/>
      <c r="P14" s="2"/>
      <c r="Q14" s="2"/>
      <c r="R14" s="2"/>
      <c r="S14" s="2"/>
      <c r="T14" s="6"/>
    </row>
    <row r="15" spans="1:20" x14ac:dyDescent="0.25">
      <c r="A15" s="28" t="s">
        <v>15</v>
      </c>
      <c r="B15" s="30" t="s">
        <v>40</v>
      </c>
      <c r="C15" s="35" t="s">
        <v>69</v>
      </c>
      <c r="D15" s="2"/>
      <c r="E15" s="2">
        <v>654</v>
      </c>
      <c r="F15" s="2"/>
      <c r="G15" s="2"/>
      <c r="H15" s="2"/>
      <c r="I15" s="2"/>
      <c r="J15" s="2"/>
      <c r="K15" s="2"/>
      <c r="L15" s="2">
        <f t="shared" si="0"/>
        <v>0</v>
      </c>
      <c r="M15" s="43"/>
      <c r="N15" s="2"/>
      <c r="O15" s="43"/>
      <c r="P15" s="2"/>
      <c r="Q15" s="2"/>
      <c r="R15" s="2"/>
      <c r="S15" s="2"/>
      <c r="T15" s="6"/>
    </row>
    <row r="16" spans="1:20" x14ac:dyDescent="0.25">
      <c r="A16" s="28" t="s">
        <v>44</v>
      </c>
      <c r="B16" s="30" t="s">
        <v>43</v>
      </c>
      <c r="C16" s="35" t="s">
        <v>69</v>
      </c>
      <c r="D16" s="2"/>
      <c r="E16" s="2">
        <v>834</v>
      </c>
      <c r="F16" s="2"/>
      <c r="G16" s="2"/>
      <c r="H16" s="2"/>
      <c r="I16" s="2"/>
      <c r="J16" s="2"/>
      <c r="K16" s="2"/>
      <c r="L16" s="2">
        <f t="shared" si="0"/>
        <v>0</v>
      </c>
      <c r="M16" s="43"/>
      <c r="N16" s="2"/>
      <c r="O16" s="43"/>
      <c r="P16" s="2"/>
      <c r="Q16" s="2"/>
      <c r="R16" s="2"/>
      <c r="S16" s="2"/>
      <c r="T16" s="6"/>
    </row>
    <row r="17" spans="1:20" x14ac:dyDescent="0.25">
      <c r="A17" s="28" t="s">
        <v>45</v>
      </c>
      <c r="B17" s="30" t="s">
        <v>43</v>
      </c>
      <c r="C17" s="35" t="s">
        <v>69</v>
      </c>
      <c r="D17" s="2"/>
      <c r="E17" s="2">
        <v>659</v>
      </c>
      <c r="F17" s="2"/>
      <c r="G17" s="2"/>
      <c r="H17" s="2"/>
      <c r="I17" s="2"/>
      <c r="J17" s="2"/>
      <c r="K17" s="2"/>
      <c r="L17" s="2">
        <f t="shared" si="0"/>
        <v>0</v>
      </c>
      <c r="M17" s="43"/>
      <c r="N17" s="2"/>
      <c r="O17" s="43"/>
      <c r="P17" s="31"/>
      <c r="Q17" s="2"/>
      <c r="R17" s="2"/>
      <c r="S17" s="2"/>
      <c r="T17" s="6"/>
    </row>
    <row r="18" spans="1:20" x14ac:dyDescent="0.25">
      <c r="A18" s="28" t="s">
        <v>18</v>
      </c>
      <c r="B18" s="30" t="s">
        <v>40</v>
      </c>
      <c r="C18" s="35">
        <v>45549</v>
      </c>
      <c r="D18" s="2">
        <v>5</v>
      </c>
      <c r="E18" s="2">
        <v>505</v>
      </c>
      <c r="F18" s="2" t="s">
        <v>131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f t="shared" si="0"/>
        <v>0</v>
      </c>
      <c r="M18" s="43">
        <f t="shared" si="1"/>
        <v>0</v>
      </c>
      <c r="N18" s="2">
        <v>16</v>
      </c>
      <c r="O18" s="43">
        <f t="shared" si="2"/>
        <v>2.0790495049504951E-2</v>
      </c>
      <c r="P18" s="2">
        <v>160</v>
      </c>
      <c r="Q18" s="2">
        <v>0</v>
      </c>
      <c r="R18" s="2">
        <v>0</v>
      </c>
      <c r="S18" s="2">
        <v>0</v>
      </c>
      <c r="T18" s="6">
        <v>0</v>
      </c>
    </row>
    <row r="19" spans="1:20" x14ac:dyDescent="0.25">
      <c r="A19" s="28" t="s">
        <v>50</v>
      </c>
      <c r="B19" s="30" t="s">
        <v>40</v>
      </c>
      <c r="C19" s="35">
        <v>45549</v>
      </c>
      <c r="D19" s="2">
        <v>6</v>
      </c>
      <c r="E19" s="2">
        <v>2851</v>
      </c>
      <c r="F19" s="2" t="s">
        <v>131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0</v>
      </c>
      <c r="M19" s="43">
        <f t="shared" si="1"/>
        <v>0</v>
      </c>
      <c r="N19" s="2">
        <v>3</v>
      </c>
      <c r="O19" s="43">
        <f t="shared" si="2"/>
        <v>5.7541213609259908E-4</v>
      </c>
      <c r="P19" s="2">
        <v>908</v>
      </c>
      <c r="Q19" s="2">
        <v>0</v>
      </c>
      <c r="R19" s="2">
        <v>0</v>
      </c>
      <c r="S19" s="2">
        <v>0</v>
      </c>
      <c r="T19" s="6">
        <v>0</v>
      </c>
    </row>
    <row r="20" spans="1:20" x14ac:dyDescent="0.25">
      <c r="A20" s="28" t="s">
        <v>19</v>
      </c>
      <c r="B20" s="30" t="s">
        <v>41</v>
      </c>
      <c r="C20" s="35">
        <v>45549</v>
      </c>
      <c r="D20" s="2">
        <v>6</v>
      </c>
      <c r="E20" s="2">
        <v>473</v>
      </c>
      <c r="F20" s="2" t="s">
        <v>131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43">
        <f t="shared" si="1"/>
        <v>0</v>
      </c>
      <c r="N20" s="2">
        <v>4</v>
      </c>
      <c r="O20" s="43">
        <f t="shared" si="2"/>
        <v>4.6243833685694147E-3</v>
      </c>
      <c r="P20" s="2">
        <v>11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25">
      <c r="A21" s="14" t="s">
        <v>102</v>
      </c>
      <c r="B21" s="25"/>
      <c r="C21" s="15"/>
      <c r="D21" s="16"/>
      <c r="E21" s="16"/>
      <c r="F21" s="16"/>
      <c r="G21" s="17">
        <f>SUM(G7:G20)</f>
        <v>5</v>
      </c>
      <c r="H21" s="17">
        <f>SUM(H7:H20)</f>
        <v>0</v>
      </c>
      <c r="I21" s="17">
        <f>SUM(I7:I20)</f>
        <v>0</v>
      </c>
      <c r="J21" s="17">
        <f>SUM(J7:J20)</f>
        <v>104</v>
      </c>
      <c r="K21" s="17">
        <f>SUM(K7:K20)</f>
        <v>0</v>
      </c>
      <c r="L21" s="17">
        <f t="shared" si="0"/>
        <v>109</v>
      </c>
      <c r="M21" s="16"/>
      <c r="N21" s="17">
        <f>SUM(N7:N20)</f>
        <v>1419</v>
      </c>
      <c r="O21" s="17"/>
      <c r="P21" s="33">
        <f>SUM(P7:P20)</f>
        <v>7444</v>
      </c>
      <c r="Q21" s="17">
        <f>SUM(Q7:Q20)</f>
        <v>0</v>
      </c>
      <c r="R21" s="17">
        <f>SUM(R7:R20)</f>
        <v>25</v>
      </c>
      <c r="S21" s="17">
        <f>SUM(S7:S20)</f>
        <v>82</v>
      </c>
      <c r="T21" s="22">
        <f>SUM(T7:T20)</f>
        <v>2</v>
      </c>
    </row>
    <row r="24" spans="1:20" x14ac:dyDescent="0.25">
      <c r="A24" t="s">
        <v>28</v>
      </c>
    </row>
    <row r="26" spans="1:20" x14ac:dyDescent="0.25">
      <c r="A26" t="s">
        <v>27</v>
      </c>
    </row>
    <row r="27" spans="1:20" x14ac:dyDescent="0.25">
      <c r="A27" t="s">
        <v>46</v>
      </c>
    </row>
    <row r="28" spans="1:20" x14ac:dyDescent="0.25">
      <c r="A28" t="s">
        <v>37</v>
      </c>
    </row>
    <row r="29" spans="1:20" x14ac:dyDescent="0.25">
      <c r="A29" t="s">
        <v>38</v>
      </c>
    </row>
    <row r="30" spans="1:20" x14ac:dyDescent="0.25">
      <c r="A30" s="32" t="s">
        <v>137</v>
      </c>
      <c r="B30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 </vt:lpstr>
      <vt:lpstr>April </vt:lpstr>
      <vt:lpstr>May </vt:lpstr>
      <vt:lpstr>June</vt:lpstr>
      <vt:lpstr>July 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Zach Sigler</cp:lastModifiedBy>
  <dcterms:created xsi:type="dcterms:W3CDTF">2020-08-06T15:42:06Z</dcterms:created>
  <dcterms:modified xsi:type="dcterms:W3CDTF">2024-02-08T16:13:56Z</dcterms:modified>
</cp:coreProperties>
</file>